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3.xml" ContentType="application/vnd.ms-office.chartcolorstyle+xml"/>
  <Override PartName="/xl/charts/style3.xml" ContentType="application/vnd.ms-office.chartstyle+xml"/>
  <Override PartName="/xl/charts/colors2.xml" ContentType="application/vnd.ms-office.chartcolorstyle+xml"/>
  <Override PartName="/xl/charts/colors1.xml" ContentType="application/vnd.ms-office.chartcolorstyle+xml"/>
  <Override PartName="/xl/charts/style2.xml" ContentType="application/vnd.ms-office.chart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1"/>
  </bookViews>
  <sheets>
    <sheet name="KEY" sheetId="2" r:id="rId1"/>
    <sheet name="Large interventions since 1980" sheetId="1" r:id="rId2"/>
    <sheet name="Date ranges" sheetId="4" r:id="rId3"/>
    <sheet name="Revised graph by borough" sheetId="3" r:id="rId4"/>
    <sheet name="Analysed by borough" sheetId="7" r:id="rId5"/>
    <sheet name="Density" sheetId="6" r:id="rId6"/>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<sst xmlns="http://schemas.openxmlformats.org/spreadsheetml/2006/main" count="1685" uniqueCount="660">
  <si>
    <t>Site Code</t>
  </si>
  <si>
    <t>Associated site codes inc &lt;100</t>
  </si>
  <si>
    <t>Associated Mon UIDs</t>
  </si>
  <si>
    <t>Associated Event UIDs</t>
  </si>
  <si>
    <t>Site Name(s)</t>
  </si>
  <si>
    <t>Church/ cemetery names(s)</t>
  </si>
  <si>
    <t>Borough</t>
  </si>
  <si>
    <t>Eastings</t>
  </si>
  <si>
    <t>Northings</t>
  </si>
  <si>
    <t>Intervention Date</t>
  </si>
  <si>
    <t>No. of Inhumations</t>
  </si>
  <si>
    <t>Watching brief</t>
  </si>
  <si>
    <t>Evaluation</t>
  </si>
  <si>
    <t>Excavation</t>
  </si>
  <si>
    <t>Other</t>
  </si>
  <si>
    <t>Organisation (100+ phase of works - see comments for other orgs involved)</t>
  </si>
  <si>
    <t>Commercial Exhumation - see comments for details</t>
  </si>
  <si>
    <t>Early date -  exact dates refer to excavated sample</t>
  </si>
  <si>
    <t>Late date</t>
  </si>
  <si>
    <t>Denomination</t>
  </si>
  <si>
    <t>Proportion of cemetery within site (estimated)</t>
  </si>
  <si>
    <t>Proportion of site archaeologically excavated</t>
  </si>
  <si>
    <t>Sampling strategy</t>
  </si>
  <si>
    <t>No assessed</t>
  </si>
  <si>
    <t>No analysed</t>
  </si>
  <si>
    <t>%  analysed</t>
  </si>
  <si>
    <t>Current location</t>
  </si>
  <si>
    <t>Width (m)</t>
  </si>
  <si>
    <t>Length (m)</t>
  </si>
  <si>
    <t>Max depth of burials (m)</t>
  </si>
  <si>
    <t>Size in plan (m2) WxL</t>
  </si>
  <si>
    <t>No of burials excavated</t>
  </si>
  <si>
    <t>Burials per m2</t>
  </si>
  <si>
    <t>Notes</t>
  </si>
  <si>
    <t>Source: SMR</t>
  </si>
  <si>
    <t>Source: LAG doc</t>
  </si>
  <si>
    <t>Source: LAARC</t>
  </si>
  <si>
    <t>Source: Other</t>
  </si>
  <si>
    <t>ADS/on-line report link</t>
  </si>
  <si>
    <t>Primary publication reference</t>
  </si>
  <si>
    <t>AHT99</t>
  </si>
  <si>
    <t>MLO76648</t>
  </si>
  <si>
    <t>ELO95</t>
  </si>
  <si>
    <t>All Hallows-by-the-Tower</t>
  </si>
  <si>
    <t>City</t>
  </si>
  <si>
    <t>Y</t>
  </si>
  <si>
    <t>N</t>
  </si>
  <si>
    <t>AOC</t>
  </si>
  <si>
    <t>No</t>
  </si>
  <si>
    <t>Christian (C of E)</t>
  </si>
  <si>
    <t>Unknown</t>
  </si>
  <si>
    <t>Excavated down to foundation depth</t>
  </si>
  <si>
    <t>Reburied</t>
  </si>
  <si>
    <t>-</t>
  </si>
  <si>
    <t>11.45 (to foundation level only)</t>
  </si>
  <si>
    <t>SLO75780</t>
  </si>
  <si>
    <t>7/142</t>
  </si>
  <si>
    <t>http://www.aocarchaeology.com/key-projects/research-key-projects/cancer-in-the-18th-century-a-case-from-all-hallows-london</t>
  </si>
  <si>
    <t>http://archaeologydataservice.ac.uk/archsearch/browser.jsf</t>
  </si>
  <si>
    <t>Melikian M, 2006, A case of metastatic carcinoma from 18th century London, International Journal of Osteoarchaeology, Volume 16, Issue 2, 138–144</t>
  </si>
  <si>
    <t>BA84</t>
  </si>
  <si>
    <t>BYQ98</t>
  </si>
  <si>
    <t>MLO32458</t>
  </si>
  <si>
    <t>ELO2720</t>
  </si>
  <si>
    <t>Abbey Street [Abbey Buildings]</t>
  </si>
  <si>
    <t>Saint Saviour, Bermondsey Abbey</t>
  </si>
  <si>
    <t>Southwark</t>
  </si>
  <si>
    <t>533400/533300</t>
  </si>
  <si>
    <t>179350/ 179360</t>
  </si>
  <si>
    <t>DGLA/SLAEC</t>
  </si>
  <si>
    <t>11th century</t>
  </si>
  <si>
    <t>Christian (Cluniac)</t>
  </si>
  <si>
    <t>n/a</t>
  </si>
  <si>
    <t>CHB</t>
  </si>
  <si>
    <t>MOLA list - records 230 burials. CHB website http://archive.museumoflondon.org.uk/Centre-for-Human-Bioarchaeology/Database/Medieval+cemeteries/bermondseyabbey.htm ; Thompson, Alan, Westman, Andrew and Dyson, Tony (eds.) (1998). Archaeology in Greater London 1965 - 1990: a guide to records of excavations by the Museum of London. The Archaeological Gazetteer Series, Volume 2. London: Museum of London. ISBN 0-904818-80-2</t>
  </si>
  <si>
    <t>http://archaeologydataservice.ac.uk/archives/view/stsaviour_eh_2009/</t>
  </si>
  <si>
    <t>Dyson, T, Samuel, M, Steele, A and Wright, S M, 2011, The Cluniac priory and abbey of St Saviour Bermondsey, Surrey: excavations 1984-95, MOLA monograph 50</t>
  </si>
  <si>
    <t>BBM02</t>
  </si>
  <si>
    <t>Bloomsbury Way [St George's Church]</t>
  </si>
  <si>
    <t>St George's Church</t>
  </si>
  <si>
    <t>Camden</t>
  </si>
  <si>
    <t>Archaeological recording</t>
  </si>
  <si>
    <t>OA</t>
  </si>
  <si>
    <t>Yes</t>
  </si>
  <si>
    <t>C of E</t>
  </si>
  <si>
    <t>100% of crypt</t>
  </si>
  <si>
    <t>All recorded but cleared by BGS</t>
  </si>
  <si>
    <t>On site analysis  of 111 skeletons retrieved from open lead
coffins. All other remains were immediately reburied.  High resolution analysis on those where identity of the individual was known (n = 72), and low res where it was not (n = 39).</t>
  </si>
  <si>
    <t>Crypt with burials on racks within</t>
  </si>
  <si>
    <t>OA Monograph. Contractor. OA website https://library.thehumanjourney.net/148/</t>
  </si>
  <si>
    <t>Boston, c. Boyle, A. and Witkin, A. 2009 'In the Vaults Beneath', Archaeological recording at St George's Church, Bloomsbury, OA Monograph, Oxford</t>
  </si>
  <si>
    <t>BGQ06</t>
  </si>
  <si>
    <t>MLO25721</t>
  </si>
  <si>
    <t>ELO6920, 7742</t>
  </si>
  <si>
    <t>10 Bowling Green Lane</t>
  </si>
  <si>
    <t>St James Clerkenwell</t>
  </si>
  <si>
    <t>Islington</t>
  </si>
  <si>
    <t>Remains with soft tissue or less than 35% complete and without skull or pelvis not retained</t>
  </si>
  <si>
    <t>AOC. On completion of work, excavated remains will be archived with LAARC, remainder (WB sample) reburied at ELC</t>
  </si>
  <si>
    <t>SLO46083, 68403/4, 78175, 79205</t>
  </si>
  <si>
    <t>19/115</t>
  </si>
  <si>
    <t>Contractor, London Archaeologist Round-up 2006</t>
  </si>
  <si>
    <t>Ives R &amp; Melikian M 2009. Current findings and research potential of a post-medieval osteological collection from London. Paleopathology Newsletter, 145, 15-21.</t>
  </si>
  <si>
    <t>BVQ09</t>
  </si>
  <si>
    <t>MLO103858, MLO16059</t>
  </si>
  <si>
    <t>ELO12224</t>
  </si>
  <si>
    <t>Borough Market Viaduct, Park St Viaduct [Thameslink}</t>
  </si>
  <si>
    <t>Cure's College, Southwark Cathedral extra-mural  burial ground</t>
  </si>
  <si>
    <t>309 (331)</t>
  </si>
  <si>
    <t>MOLA/OA</t>
  </si>
  <si>
    <t>Post-medieval</t>
  </si>
  <si>
    <t>Christian</t>
  </si>
  <si>
    <t>Full excavation and analysis</t>
  </si>
  <si>
    <t>Reinterred in Bishop Andrewes Vault, Southwark Cathedral. See entry for Montague Close, BAU10</t>
  </si>
  <si>
    <t>Park Street was known up until the 18th century as Dead Mans Place</t>
  </si>
  <si>
    <t>SLO82060, SLO82035</t>
  </si>
  <si>
    <t>WB report: http://archaeologydataservice.ac.uk/archiveDS/archiveDownload?t=arch-702-1/dissemination/pdf/molas1-78265_1.pdf</t>
  </si>
  <si>
    <t>Not yet published</t>
  </si>
  <si>
    <t>CAS84</t>
  </si>
  <si>
    <t xml:space="preserve">MLO76170,MLO98213 </t>
  </si>
  <si>
    <t>ELO7144</t>
  </si>
  <si>
    <t>Christ Church Spitalfields</t>
  </si>
  <si>
    <t>Tower Hamlets</t>
  </si>
  <si>
    <t>983 (968 in monog)</t>
  </si>
  <si>
    <t>18th century</t>
  </si>
  <si>
    <t>19th century</t>
  </si>
  <si>
    <t>&lt;50% of vault</t>
  </si>
  <si>
    <t>Full excavation and examination. Further research on those which could be named. Remains to be cremated and returned to Christchurch.</t>
  </si>
  <si>
    <t>NHM</t>
  </si>
  <si>
    <t>SLO78395/6</t>
  </si>
  <si>
    <t>Y. Monograph</t>
  </si>
  <si>
    <t>http://archaeologydataservice.ac.uk/archives/view/cba_rr/rr86.cfm</t>
  </si>
  <si>
    <t>Molleson, T, and Cox, M, 1993, The Spitalfields Project Volume 2 - The Anthropology, The Middling Sort, CBA Research Report 86</t>
  </si>
  <si>
    <t>CXL06</t>
  </si>
  <si>
    <t>BKL93</t>
  </si>
  <si>
    <t>MLO96404, MLO64333</t>
  </si>
  <si>
    <t>ELO7103</t>
  </si>
  <si>
    <t>52-58 Commercial Road</t>
  </si>
  <si>
    <t>Sheen's Burial Ground</t>
  </si>
  <si>
    <t>258 (272)</t>
  </si>
  <si>
    <t>MOLA</t>
  </si>
  <si>
    <t>Private (non-denominational)</t>
  </si>
  <si>
    <t>50% archaeological excavation, 50% commercial exhumation. All archaeologically excavated burials assessed, 254 individuals analysed based on contextual integrity and completeness</t>
  </si>
  <si>
    <t>?</t>
  </si>
  <si>
    <t>Horizontal truncation</t>
  </si>
  <si>
    <t>SLO78355, 79355, 78623, SLO59014, SLO68442, SLO68443</t>
  </si>
  <si>
    <t>30/97</t>
  </si>
  <si>
    <t>Monog</t>
  </si>
  <si>
    <t xml:space="preserve">Henderson M, Miles A and Walker D with Connell B and Wroe-Brown R, 2013, 'He being dead yet speaketh' Excavations at three post-medieval burial grounds in Tower Hamlets, east London, 2004-10, MOLA Monograph Series 64 </t>
  </si>
  <si>
    <t>DVL05</t>
  </si>
  <si>
    <t>Deverell Street [Globe Academy] [Geoffrey Chaucer School]</t>
  </si>
  <si>
    <t>New Bunhill Fields</t>
  </si>
  <si>
    <t>796 (766)</t>
  </si>
  <si>
    <t>Approx. 10% archeologically excavated, 784 retained for assessment,  selected according to completeness</t>
  </si>
  <si>
    <t>Deepstore (MOLA)</t>
  </si>
  <si>
    <t>Not excavated to full depth</t>
  </si>
  <si>
    <t>Studies series</t>
  </si>
  <si>
    <t>Miles, A, with Connell, B, 2012, New Bunhill Fields burial ground, Southwark: excavations at Globe Academy, 2008, MOLA Studies Series 24</t>
  </si>
  <si>
    <t>FAO90</t>
  </si>
  <si>
    <t>MLO65837MLO25794</t>
  </si>
  <si>
    <t>75-82 Farringdon Street [Site of St Brides Churchyard]</t>
  </si>
  <si>
    <t>St Brides Churchyard</t>
  </si>
  <si>
    <t>531570 or 531580</t>
  </si>
  <si>
    <t>1991 and 1992</t>
  </si>
  <si>
    <t>606 or 728 (604)</t>
  </si>
  <si>
    <t>SLO61922, SLO46192, 67063</t>
  </si>
  <si>
    <t>Miles, A. and Conheeney, J.  2005. A Post-medieval population from London: Excavations in the St Bride’s Lower Churchyard 75–82 Farringdon Street, City of London, EC4 MoLAS Studies Series (unpublished).</t>
  </si>
  <si>
    <t>GDA06</t>
  </si>
  <si>
    <t>MLO99140</t>
  </si>
  <si>
    <t>ELO7873</t>
  </si>
  <si>
    <t xml:space="preserve">Prior Weston School, Golden Lane, Whitecross Street, </t>
  </si>
  <si>
    <t>City Bunhill Burial Ground</t>
  </si>
  <si>
    <t>248 (239)</t>
  </si>
  <si>
    <t>All excavated remains analysed</t>
  </si>
  <si>
    <t>SLO79389</t>
  </si>
  <si>
    <t>19/351</t>
  </si>
  <si>
    <t xml:space="preserve">Connell, B and Miles A, 2010, The City Bunhill burial ground, Golden Lane, London: excavations at South Islington schools, 2006, MOL Archaeology Studies Series 21
</t>
  </si>
  <si>
    <t>GLS01</t>
  </si>
  <si>
    <t>MLO77032</t>
  </si>
  <si>
    <t>ELO593</t>
  </si>
  <si>
    <t>150-164 Goswell Road, 2-14 Seward Street</t>
  </si>
  <si>
    <t>St Bartholomew's Hospital</t>
  </si>
  <si>
    <t>650+</t>
  </si>
  <si>
    <t>PCA</t>
  </si>
  <si>
    <t>17th century</t>
  </si>
  <si>
    <t>Pits machine-excavated and human bone collected. Articulated remains hand-excavated.</t>
  </si>
  <si>
    <t>Reburied (ELC)</t>
  </si>
  <si>
    <t>SLO76250</t>
  </si>
  <si>
    <t>19/252</t>
  </si>
  <si>
    <t>Y (no ref)</t>
  </si>
  <si>
    <t>GSP08</t>
  </si>
  <si>
    <t/>
  </si>
  <si>
    <t>ELO 14194, ELO10277</t>
  </si>
  <si>
    <t xml:space="preserve">5-7 Giltspur Street </t>
  </si>
  <si>
    <t>St Sepulchre</t>
  </si>
  <si>
    <t>Medieval</t>
  </si>
  <si>
    <t>SLO83431</t>
  </si>
  <si>
    <t>In press</t>
  </si>
  <si>
    <t>HHS14</t>
  </si>
  <si>
    <t>367–368 High Street, Brentford</t>
  </si>
  <si>
    <t>St George's Chapel, Brentford</t>
  </si>
  <si>
    <t>Hounslow</t>
  </si>
  <si>
    <t>c500</t>
  </si>
  <si>
    <t>AAL</t>
  </si>
  <si>
    <t>Unconsecrated</t>
  </si>
  <si>
    <t>c25%</t>
  </si>
  <si>
    <t>c90%</t>
  </si>
  <si>
    <t>Ongoing. Lead coffins (two) removed by BGS. Disarticulated bone catalogued to provide MNI. All remains to be assessed.</t>
  </si>
  <si>
    <t>Ongoing</t>
  </si>
  <si>
    <t>MOLA/on site</t>
  </si>
  <si>
    <t>Contractor</t>
  </si>
  <si>
    <t>HW-LT94</t>
  </si>
  <si>
    <t>MLO54160MLO67025</t>
  </si>
  <si>
    <t>Stratford Market Depot</t>
  </si>
  <si>
    <t>Stratford Langthorne Abbey</t>
  </si>
  <si>
    <t>Newham</t>
  </si>
  <si>
    <t>NMUS</t>
  </si>
  <si>
    <t>SLO63465</t>
  </si>
  <si>
    <t>HW-SL83</t>
  </si>
  <si>
    <t>MLO54160</t>
  </si>
  <si>
    <t>Bakers row Stratford</t>
  </si>
  <si>
    <t>150 (120 in LAARC summary)</t>
  </si>
  <si>
    <t>PEM</t>
  </si>
  <si>
    <t>15th century</t>
  </si>
  <si>
    <t>16th century</t>
  </si>
  <si>
    <t>Christian (Cistercian)</t>
  </si>
  <si>
    <t>IGN96</t>
  </si>
  <si>
    <t>MLO70878</t>
  </si>
  <si>
    <t>ELO3722</t>
  </si>
  <si>
    <t>Islington Green, Gaskin Street, Essex Street, Upper Street</t>
  </si>
  <si>
    <t>Clearance by exhumation company with collection of coffin furniture</t>
  </si>
  <si>
    <t>cemetery estimated by Holmes to cover 1 acre</t>
  </si>
  <si>
    <t>SLO68438/9, 69415/6</t>
  </si>
  <si>
    <t>Not published</t>
  </si>
  <si>
    <t>KWK99</t>
  </si>
  <si>
    <t>MLO77817, 74048</t>
  </si>
  <si>
    <t>ELO2353</t>
  </si>
  <si>
    <t>King William Walk [Devonport Buildings]</t>
  </si>
  <si>
    <t>Royal Naval Hospital</t>
  </si>
  <si>
    <t>Greenwich</t>
  </si>
  <si>
    <t>104 in 2001, 11 in 1999. (previously an additional  est 5400)</t>
  </si>
  <si>
    <t>DBA</t>
  </si>
  <si>
    <t>Unclear</t>
  </si>
  <si>
    <t>All excavated remains retained for analysis</t>
  </si>
  <si>
    <t>SLO77184, 73720, 75698.</t>
  </si>
  <si>
    <t>11/145</t>
  </si>
  <si>
    <t>Boston, C, 2007, The Royal Hospital, Greenwich, London. Archaeological Excavation Report, Oxford Archaeology, https://library.thehumanjourney.net/2454/1/KWK99.pdf</t>
  </si>
  <si>
    <t>Boston, C., Witkin, A., Boyle, A. and Wilkinson, R. P. 2008 'Safe Moor'd in Greenwich Tier'  OA Monograph, Oxford</t>
  </si>
  <si>
    <t>LRK93</t>
  </si>
  <si>
    <t>QBK96</t>
  </si>
  <si>
    <t>MLO77057MLO69564, 69565, 69566, 77057</t>
  </si>
  <si>
    <t>ELO613, 612</t>
  </si>
  <si>
    <t>84 London Road</t>
  </si>
  <si>
    <t>Quaker Burial Ground</t>
  </si>
  <si>
    <t>Kingston</t>
  </si>
  <si>
    <t>ASE</t>
  </si>
  <si>
    <t>Quaker</t>
  </si>
  <si>
    <t>c 70%</t>
  </si>
  <si>
    <t xml:space="preserve">*Low resolution recording on site 30%; High resolution recording 70% </t>
  </si>
  <si>
    <t>360*</t>
  </si>
  <si>
    <t>majority re-buried, some retained at Bournemouth University for research</t>
  </si>
  <si>
    <t>1.4m</t>
  </si>
  <si>
    <t xml:space="preserve">Whole site excavated except for 1m baulk round perimeter and 5x5m area near entrance. </t>
  </si>
  <si>
    <t>SLO67146/7</t>
  </si>
  <si>
    <t>21/032</t>
  </si>
  <si>
    <t xml:space="preserve">Bashford, L, and Sibun, L, 2007, Excavations of a Quaker burial ground at 84 London Road, Kingston-upon Thames Post-Medieval Archaeology 41/1, 100-154 </t>
  </si>
  <si>
    <t>LSS85</t>
  </si>
  <si>
    <t>XSM10, LVB06</t>
  </si>
  <si>
    <t>MLO63778</t>
  </si>
  <si>
    <t>ELO3944</t>
  </si>
  <si>
    <t>Broad Street Station</t>
  </si>
  <si>
    <t>New Church Yard  and St Mary Bethlem hospital</t>
  </si>
  <si>
    <t>DUA</t>
  </si>
  <si>
    <t>Non-denominational?</t>
  </si>
  <si>
    <t>&gt;10%</t>
  </si>
  <si>
    <t>c400 retained, rest reburied on site</t>
  </si>
  <si>
    <t>137 (ongoing)</t>
  </si>
  <si>
    <t>CHB, Broad Street</t>
  </si>
  <si>
    <t>SLO58024</t>
  </si>
  <si>
    <t>LUK04</t>
  </si>
  <si>
    <t>MLO98917</t>
  </si>
  <si>
    <t>ELO7958</t>
  </si>
  <si>
    <t>Lukin Street</t>
  </si>
  <si>
    <t>Catholic Mission of St Mary and Michael</t>
  </si>
  <si>
    <t>Roman Catholic</t>
  </si>
  <si>
    <t>All assessed. 705/747 analysed based on contextual integrity and completeness</t>
  </si>
  <si>
    <t>SLO79481, 79980</t>
  </si>
  <si>
    <t>30/578</t>
  </si>
  <si>
    <t>MAN82</t>
  </si>
  <si>
    <t>MLO65105MLO65105</t>
  </si>
  <si>
    <t>21-29 Mansell Street</t>
  </si>
  <si>
    <t>No name</t>
  </si>
  <si>
    <t>&gt;100</t>
  </si>
  <si>
    <t>Non-conformist</t>
  </si>
  <si>
    <t>Appears to have been recorded on site? 19 burials seen in section only</t>
  </si>
  <si>
    <t>Of the 74 whose ages could be estimated, 57 were adult, 7 children and 10 infants. Documentary sources suggest that this was a Non-Conformist burial ground in the 18th c.</t>
  </si>
  <si>
    <t>SLO60576</t>
  </si>
  <si>
    <t>Archive report (MOLA); West, B, nd, Mansell Street - post-medieval human skeletons, Archive Report</t>
  </si>
  <si>
    <t>Upson, A, 1983 Excavations at 21–29 Mansell Street, Archive Report - NOT SEEN</t>
  </si>
  <si>
    <t>MBH04</t>
  </si>
  <si>
    <t>MAL92, PGN12, SMS92</t>
  </si>
  <si>
    <t>MLO63738MLO63738</t>
  </si>
  <si>
    <t>ELO664, ELO670, ELO2364, ELO8312</t>
  </si>
  <si>
    <t>Marylebone High Street [St Marylebone School] [Site of St Mary Church]</t>
  </si>
  <si>
    <t>St Mary-by-the-Bourne</t>
  </si>
  <si>
    <t>Westminster</t>
  </si>
  <si>
    <t>2409 (301)</t>
  </si>
  <si>
    <t>80% WB only</t>
  </si>
  <si>
    <t>Reburied MBH04; CHB (MAL92)</t>
  </si>
  <si>
    <t>MBH04 only</t>
  </si>
  <si>
    <t>SLO57990, 77120, 79999, 80000, 80002</t>
  </si>
  <si>
    <t>033/067</t>
  </si>
  <si>
    <t>MoLAS Mono 46</t>
  </si>
  <si>
    <t>Miles A, Powers N, Wroe-Brown R with Walker D. 2008. St Marylebone Church and Burial Ground: Excavations at St Marylebone Church of England School, 2005, MOLA Monograph Series 46</t>
  </si>
  <si>
    <t>MHY03*</t>
  </si>
  <si>
    <t>MLO77881MLO77881</t>
  </si>
  <si>
    <t>ELO2418</t>
  </si>
  <si>
    <t xml:space="preserve">Holybourne Avenue [Whitelands College, Manresa House, Roehampton]
 </t>
  </si>
  <si>
    <t xml:space="preserve"> The Jesuit Cemetery</t>
  </si>
  <si>
    <t>Wandsworth</t>
  </si>
  <si>
    <t>Modern</t>
  </si>
  <si>
    <t>Jesuit</t>
  </si>
  <si>
    <t>Due to the preservation of soft tissue and clothing, and at the request of the Jesuits, no osteological recording.</t>
  </si>
  <si>
    <t>Reburied nearby</t>
  </si>
  <si>
    <t>*76 individuals post-date 1900</t>
  </si>
  <si>
    <t>SLO77172</t>
  </si>
  <si>
    <t>32/340</t>
  </si>
  <si>
    <t>http://archaeologydataservice.ac.uk/archiveDS/archiveDownload?t=arch-457-1/dissemination/pdf/vol10/vol10_09/10_09_230_233.pdf</t>
  </si>
  <si>
    <t>Melikian M. 2004. An Archaeological Watching Brief of the Exhumation of the Jesuit Cemetery at Manresa House, Roehampton. London Archaeologist 230-233.</t>
  </si>
  <si>
    <t>MIN86</t>
  </si>
  <si>
    <t>MIN87?</t>
  </si>
  <si>
    <t>MLO13301,  080927</t>
  </si>
  <si>
    <t>ELO4017</t>
  </si>
  <si>
    <t>Royal Mint</t>
  </si>
  <si>
    <t>St Mary Graces; The Black Death Cemetery, East Smithfield</t>
  </si>
  <si>
    <t>624 (820) (750 Black Death; 420 St Mary Graces) Waldron 1992 cites 762 skeletons, 600 complete enough for examination</t>
  </si>
  <si>
    <t>DGLA</t>
  </si>
  <si>
    <t>SLO24257-60</t>
  </si>
  <si>
    <t>30/067 "Arch background"</t>
  </si>
  <si>
    <t>Monog, CHB website</t>
  </si>
  <si>
    <t xml:space="preserve">Grainger, I, Hawkins, D, Cowal, L and Mikulski, R, 2008, The Black Death cemetery, East Smithfield, London, MOLA monograph 43; Grainger, I. and Phillpotts, C.(eds.), 2011,  Excavations at the Abbey of St Mary Graces, East Smithfield, London. MoLAS Monograph 44
</t>
  </si>
  <si>
    <t>MKU09</t>
  </si>
  <si>
    <t>ELO1764</t>
  </si>
  <si>
    <t>Church Hill Road, Surbiton</t>
  </si>
  <si>
    <t>St Mark's Church</t>
  </si>
  <si>
    <t>1940*</t>
  </si>
  <si>
    <t>80% of whole site was churchyard, 20% church</t>
  </si>
  <si>
    <t>Permission only for rapid on-site analysis of C19 inhumations</t>
  </si>
  <si>
    <t>Reburied (Kingston Cemetery)</t>
  </si>
  <si>
    <t>2.52m</t>
  </si>
  <si>
    <t>Two areas excavated, density of burials different between them. Area F 398.1m2 with 140 burials, 11 were juv. Area D/E 605.4m2 with 54 burials, 19 were juv.</t>
  </si>
  <si>
    <t>21/411</t>
  </si>
  <si>
    <t>Ives R 2013. Life and death in suburbia: archaeological work at St. Mark’s Church, Surbiton. London Archaeologist, 13, 205-210.</t>
  </si>
  <si>
    <t>MPY86</t>
  </si>
  <si>
    <t>MPY88, MMY99, MMA05</t>
  </si>
  <si>
    <t>MLO28208</t>
  </si>
  <si>
    <t>Merantum Way</t>
  </si>
  <si>
    <t>Merton Priory</t>
  </si>
  <si>
    <t>Merton</t>
  </si>
  <si>
    <t>DGLA, MOLA, LAS</t>
  </si>
  <si>
    <t>Christian (Augustinian)</t>
  </si>
  <si>
    <t>SLO76486, 78371, 78665</t>
  </si>
  <si>
    <t>24/265, 24/230</t>
  </si>
  <si>
    <t>CHB website: http://archive.museumoflondon.org.uk/Centre-for-Human-Bioarchaeology/Database/Medieval+cemeteries/MertonPriory.htm</t>
  </si>
  <si>
    <t>Miller, P, and Saxby, D, 2007, The Augustinian priory of St Mary Merton, Surrey: excavations 1976-90, MOLA monograph 34</t>
  </si>
  <si>
    <t>MSR08</t>
  </si>
  <si>
    <t>Marshall Street [Marshall Street Swimming Baths and Dufours Place cleansing depot]</t>
  </si>
  <si>
    <t>St James's Church, Piccadilly Extramural burial ground</t>
  </si>
  <si>
    <t>2553 (2516)</t>
  </si>
  <si>
    <t>Building recording</t>
  </si>
  <si>
    <t>100% excavation of impacted areas</t>
  </si>
  <si>
    <t>No further information currently available</t>
  </si>
  <si>
    <t>Roundup 09</t>
  </si>
  <si>
    <t>MTC06</t>
  </si>
  <si>
    <t>MLO75810</t>
  </si>
  <si>
    <t>ELO329, 7263</t>
  </si>
  <si>
    <t>Church Road Chelsfield [St Martin of Tours Church]</t>
  </si>
  <si>
    <t>St Martin of Tours</t>
  </si>
  <si>
    <t>Bromley</t>
  </si>
  <si>
    <t>Local society excavation</t>
  </si>
  <si>
    <t>Compass Archaeology</t>
  </si>
  <si>
    <t>&lt;10%</t>
  </si>
  <si>
    <t>c35%</t>
  </si>
  <si>
    <t>Only ground beam and pile locations excavated. Remains lifted where required by building work and reburied by church elsewhere in churchyard, otherwise left in situ. Osteological assessment of 116 inhumations</t>
  </si>
  <si>
    <t>116*</t>
  </si>
  <si>
    <t>Reburied (St Martin of Tours)</t>
  </si>
  <si>
    <t>Total of 135 includes 1 burial from ODAS trial trenches. Analysis carried out by Rudyard Consultancy. *'Enhanced assessment' rather than recording. Each skeleton was recorded tick boxes on a spreadsheet. Size in plan cumulative total of interventions measured from site plan.</t>
  </si>
  <si>
    <t>SLO75983, 78521</t>
  </si>
  <si>
    <t>05/119</t>
  </si>
  <si>
    <t>http://archaeologydataservice.ac.uk/archiveDS/archiveDownload?t=arch-461-1/dissemination/pdf/compassa1-24315_1.pdf</t>
  </si>
  <si>
    <t>NLB91</t>
  </si>
  <si>
    <t>MLO58607</t>
  </si>
  <si>
    <t>ELO8297</t>
  </si>
  <si>
    <t>25 London Bridge Street [New London Bridge House]</t>
  </si>
  <si>
    <t>St Thomas Hospital</t>
  </si>
  <si>
    <t>Site 9x3m, burial area 6x3m</t>
  </si>
  <si>
    <t>SLO51461/2, 79958</t>
  </si>
  <si>
    <t>28/206</t>
  </si>
  <si>
    <t>CHB website: http://archive.museumoflondon.org.uk/Centre-for-Human-Bioarchaeology/Database/Post-medieval+cemeteries/StThomasHospital.htm</t>
  </si>
  <si>
    <t>Knight, H, 2002, Aspects of Medieval and Later Southwark: Archaeological Excavations (1991-8) for the London Underground Limited Jubilee Line Extension Project, MoLAS Monograph 13</t>
  </si>
  <si>
    <t>OCU00</t>
  </si>
  <si>
    <t>MLO77086, MLO74817</t>
  </si>
  <si>
    <t>ELO604</t>
  </si>
  <si>
    <t xml:space="preserve">2-4 Old Church Street </t>
  </si>
  <si>
    <t>Chelsea Old Churchyard</t>
  </si>
  <si>
    <t>Kensington</t>
  </si>
  <si>
    <t>299 (290) (288)</t>
  </si>
  <si>
    <t>c.60%</t>
  </si>
  <si>
    <t>All articulated remains assessed, disarticulated bone reburied without examination. 198/290 analysed</t>
  </si>
  <si>
    <t>Irregular areas, not possible to easily calculate from site plan</t>
  </si>
  <si>
    <t>SLO76260</t>
  </si>
  <si>
    <t>20/52</t>
  </si>
  <si>
    <t>CHB website: http://archive.museumoflondon.org.uk/Centre-for-Human-Bioarchaeology/Database/Post-medieval+cemeteries/Chelsea.htm Monog</t>
  </si>
  <si>
    <t>OLR00</t>
  </si>
  <si>
    <t>SLU96</t>
  </si>
  <si>
    <t>MLO75738</t>
  </si>
  <si>
    <t>ELO238</t>
  </si>
  <si>
    <t>Old Street [St Luke's Church]</t>
  </si>
  <si>
    <t>St Luke's</t>
  </si>
  <si>
    <t>Crypt only</t>
  </si>
  <si>
    <t>Not clear</t>
  </si>
  <si>
    <t xml:space="preserve">Osteological sampling of 890, of which 164 of the 336 named individuals recorded in full. DNA sample of 180 named individuals. Dental samples "from the named samples".  162 individuals were not osteologically recorded, either because the remains were fleshed or because intact lead coffins were not opened, although DNA samples were taken from the former. </t>
  </si>
  <si>
    <t>100*</t>
  </si>
  <si>
    <t>Necropolis attended</t>
  </si>
  <si>
    <t>SLO75911</t>
  </si>
  <si>
    <t>19/0446</t>
  </si>
  <si>
    <t>Boyle, A, Boston, C and Witkin, A, 2005, The Archaeological Experience at St Luke's Church, Old Street, Islington. Archaeological Recording Action Report, Oxford Archaeology, http://lso.co.uk/burials</t>
  </si>
  <si>
    <t>ONE94</t>
  </si>
  <si>
    <t>MLO78362</t>
  </si>
  <si>
    <t>ELO6567</t>
  </si>
  <si>
    <t>No 1 Poultry</t>
  </si>
  <si>
    <t>St Benet Sherehog</t>
  </si>
  <si>
    <t>250+ (280 - 235 post-medieval)</t>
  </si>
  <si>
    <t>67% (6x3m of 9x3m)</t>
  </si>
  <si>
    <t>231/235 (post-med)</t>
  </si>
  <si>
    <t>TCS ltd attended</t>
  </si>
  <si>
    <t>SLO77864-8</t>
  </si>
  <si>
    <t>07/001</t>
  </si>
  <si>
    <t>*Note on TCS website - supervised by Adrian Miles. MOLA list. Monog. CHB website: http://archive.museumoflondon.org.uk/Centre-for-Human-Bioarchaeology/Database/Medieval+cemeteries/St+Benet+Sherehog.htm</t>
  </si>
  <si>
    <t>Miles A and White W,  2008, Burial at the site of the parish church of St Benet Sherehog before and after the Great Fire: excavations at 1 Poultry, City of London</t>
  </si>
  <si>
    <t>PAN95</t>
  </si>
  <si>
    <t>MLO65989</t>
  </si>
  <si>
    <t>Euston Road</t>
  </si>
  <si>
    <t>St Pancras</t>
  </si>
  <si>
    <t>Coffins were examined in situ but not opened. Biographic details recorded</t>
  </si>
  <si>
    <t>In situ</t>
  </si>
  <si>
    <t>Crypt now cleared but no record of archaeological involvement</t>
  </si>
  <si>
    <t>SLO62110, 63203</t>
  </si>
  <si>
    <t>Crypt Archaeology: an Approach  (IFA Paper 3)</t>
  </si>
  <si>
    <t>PAY05</t>
  </si>
  <si>
    <t>BBP07</t>
  </si>
  <si>
    <t>MLO98097</t>
  </si>
  <si>
    <t>ELO6595, ELO7341</t>
  </si>
  <si>
    <t>2-25 Payne Road, Bow</t>
  </si>
  <si>
    <t>Bow Baptist Church</t>
  </si>
  <si>
    <t>248 (+89 BBP07)</t>
  </si>
  <si>
    <t>Baptist</t>
  </si>
  <si>
    <t>Minimum interference. Articulated bodies left in situ. (2005). Excavation, recording and retention for analysis (2006) 50% exhumation company, 50% archaeologists</t>
  </si>
  <si>
    <t>SLO77888, 78577</t>
  </si>
  <si>
    <t>30/547</t>
  </si>
  <si>
    <t>PGN12</t>
  </si>
  <si>
    <t>MBH04, MAL92, SMS92</t>
  </si>
  <si>
    <t>(ELO13498)</t>
  </si>
  <si>
    <t>Paddington Street</t>
  </si>
  <si>
    <t>Paddington Street burial ground</t>
  </si>
  <si>
    <t>393 (385)</t>
  </si>
  <si>
    <t>Whole sample assessed. Subsample of 300 selected for further work. MNI of 150 from disarticulated bone</t>
  </si>
  <si>
    <t>SLO82364</t>
  </si>
  <si>
    <t>Roundup 2012,  2013</t>
  </si>
  <si>
    <t>PGV10</t>
  </si>
  <si>
    <t>MLO71211</t>
  </si>
  <si>
    <t>ELO12523</t>
  </si>
  <si>
    <t>Peel Grove [St John's School]</t>
  </si>
  <si>
    <t>BABAO Annual Review 2010: February 2011, Issue 12</t>
  </si>
  <si>
    <t>Private (Unconsecrated)</t>
  </si>
  <si>
    <t>1.32% if 7.5 acres; 2.5% if 4 acres*</t>
  </si>
  <si>
    <t>All burials excavated n.1033 + 7 reburied on site (soft tissue/lead). 1033 PX ass. those over 25% complete analysed n.959. excavated sample 0.5% of estimated total buried (20,000)</t>
  </si>
  <si>
    <t>7 reburied on site. Remaining 1033 at AOC to be archived with LAARC during 2015</t>
  </si>
  <si>
    <t>6.38m</t>
  </si>
  <si>
    <t>The density includes 2 burials in a brick vault that were not fully excavated as well as remaining earth-cut burials. BgS attended.</t>
  </si>
  <si>
    <t>SLO63565</t>
  </si>
  <si>
    <t>30/717</t>
  </si>
  <si>
    <t xml:space="preserve">Contractor http://www.aocarchaeology.com/news/post-medieval-burial-in-bethnal-green-east-london </t>
  </si>
  <si>
    <t xml:space="preserve">Ives R, MacQuarrie H, Hogg I. Forthcoming 2015. An East End Opportunity - Insights into post-medieval life, death and burial from excavations at Kilday's Ground, Bethnal Green. AOC Archaeology Monograph.  </t>
  </si>
  <si>
    <t>PQC09</t>
  </si>
  <si>
    <t>MLO70712?</t>
  </si>
  <si>
    <t>St Paul's Church</t>
  </si>
  <si>
    <t>St Pauls Church</t>
  </si>
  <si>
    <t>Hammersmith</t>
  </si>
  <si>
    <t>c80% of the churchyard at the west end of the  church</t>
  </si>
  <si>
    <t>100% excavated: sample for PX analysis still to be agreed and commissioned</t>
  </si>
  <si>
    <t>retained in church tower</t>
  </si>
  <si>
    <t>649 individuals from 313 graves</t>
  </si>
  <si>
    <t>Roundup10, Contractor</t>
  </si>
  <si>
    <t>Summary on Oxford Archaeology web site. http://oxfordarchaeology.com/professional-services/case-studies/33-burial-archaeology/104-archaeology-st-pauls-church-hammersmith</t>
  </si>
  <si>
    <t>QCS11</t>
  </si>
  <si>
    <t>Savoy Hill [Queen's Chapel of the Savoy]</t>
  </si>
  <si>
    <t>Savoy Hospital burial ground</t>
  </si>
  <si>
    <t>c30%</t>
  </si>
  <si>
    <t>all excavated for off-site analysis</t>
  </si>
  <si>
    <t>10.0-15.0</t>
  </si>
  <si>
    <t>3.0m</t>
  </si>
  <si>
    <t>Excavated to formation depth of 3m only, burials continued below this level</t>
  </si>
  <si>
    <t>REW92</t>
  </si>
  <si>
    <t>MLO22790MLO64311, MLO64312, MLO64012</t>
  </si>
  <si>
    <t>ELO4400</t>
  </si>
  <si>
    <t>Redcross Way, Union Street</t>
  </si>
  <si>
    <t>St Saviour's Burial Ground, later Cross Bones Burial Ground</t>
  </si>
  <si>
    <t>160 (148 in publication)</t>
  </si>
  <si>
    <t>Excavation to agreed formation level only (3.1m OD). All excavated remains examined</t>
  </si>
  <si>
    <t>unknown - excavated to formation level only</t>
  </si>
  <si>
    <t>Excavation to agreed formation level only (3.1m OD), burials continued below this level</t>
  </si>
  <si>
    <t>SLO58984-5</t>
  </si>
  <si>
    <t>28/009</t>
  </si>
  <si>
    <t>Brickley, M, Miles, A, and Stainer, H, 1999, The Cross Bones burial ground, Redcross Way, Southwark, London: archaeological excavations (1991-1998) for the London Underground Limited Jubilee Line Extension Project, MOLA studies series 3</t>
  </si>
  <si>
    <t>RLP05</t>
  </si>
  <si>
    <t>Royal London Hospital</t>
  </si>
  <si>
    <t>London Hospital</t>
  </si>
  <si>
    <t>259 (MNI)</t>
  </si>
  <si>
    <t>100% of excavated remains from early cemetery analysed. Material from other areas assessed only. Burials from later cemetery exhumed commercially under WB</t>
  </si>
  <si>
    <t>est 90%</t>
  </si>
  <si>
    <t>Based on burials (i.e. coffins) not MNI. Burial ground estimated from historic plan to be 58x21m (1218m2)</t>
  </si>
  <si>
    <t xml:space="preserve">London Archaeologist Round-up 2007; MOLA list; Monog; CHB website http://archive.museumoflondon.org.uk/Centre-for-Human-Bioarchaeology/Database/Post-medieval+cemeteries/Royal-London-Hospital.htm </t>
  </si>
  <si>
    <t>Fowler, L and Powers, N, 2013.  Doctors dissection and resurrection men: excavations in the 19th-century burial ground of the London Hospital, 2006.  Museum of London Monograph Series 62</t>
  </si>
  <si>
    <t>RMI05</t>
  </si>
  <si>
    <t>MLO98902</t>
  </si>
  <si>
    <t>ELO7342</t>
  </si>
  <si>
    <t>Royal Mint Square</t>
  </si>
  <si>
    <t>St Botolph Aldgate</t>
  </si>
  <si>
    <t>28 left in situ, rest removed for analysis and photography prior to reburial.</t>
  </si>
  <si>
    <t>unknown</t>
  </si>
  <si>
    <t>SLO14857, 78578</t>
  </si>
  <si>
    <t>30/595</t>
  </si>
  <si>
    <t>SAY88</t>
  </si>
  <si>
    <t>MLO55210</t>
  </si>
  <si>
    <t>43-51 St Mary Axe</t>
  </si>
  <si>
    <t>St Mary Axe</t>
  </si>
  <si>
    <t>Full excavation of redeposited remains. No record of analysis</t>
  </si>
  <si>
    <t>SGY05</t>
  </si>
  <si>
    <t>GMY03</t>
  </si>
  <si>
    <t>St George the Martyr</t>
  </si>
  <si>
    <t>12th century</t>
  </si>
  <si>
    <t>100% of crypt area</t>
  </si>
  <si>
    <t>WB inside church. Post-medieval burials within crypt removed by exhumation contractor, burials beneath floor of crypt fully archaeologically excavated</t>
  </si>
  <si>
    <t>St George the Martyr - reinterred with church building after assessment</t>
  </si>
  <si>
    <t>http://archaeologydataservice.ac.uk/archiveDS/archiveDownload?t=arch-457-1/dissemination/pdf/vol12/vol12_06/Watson.pdf</t>
  </si>
  <si>
    <t>Evaluation: http://archaeologydataservice.ac.uk/archiveDS/archiveDownload?t=arch-841-1/dissemination/pdf/oxfordar1-54812_1.pdf</t>
  </si>
  <si>
    <t>Powers, N, 2006, Assessment of human remains excavated from the Church of St George the Martyr, Borough High Street, Southwark SE1, Unpublished assessment report HUM/ASS/13/06</t>
  </si>
  <si>
    <t>SJN97</t>
  </si>
  <si>
    <t>MLO73580, MLO70807</t>
  </si>
  <si>
    <t>Scandrett Street</t>
  </si>
  <si>
    <t>St Johns Churchyard</t>
  </si>
  <si>
    <t>Commercially cleared</t>
  </si>
  <si>
    <t>SLO68373-4</t>
  </si>
  <si>
    <t>No source cited for MoLAS info.</t>
  </si>
  <si>
    <t>SMC11</t>
  </si>
  <si>
    <t>Churchyard Row</t>
  </si>
  <si>
    <t>St Mary's Newington</t>
  </si>
  <si>
    <t>SPT82</t>
  </si>
  <si>
    <t>SPT85, NRT85, NRF88, SPQ88, BOG89, SPI91, SPM96, SRP98</t>
  </si>
  <si>
    <t>MLO54033, MLO58823, MLO3913</t>
  </si>
  <si>
    <t>ELO1072, 1078, 2545, 4160, 4599, 4600/1, 7353, 8339, 8350/1, 8503, ELO4600, ELO4601, 4623</t>
  </si>
  <si>
    <t>Spital Square, [Central Foundation Girls' School]</t>
  </si>
  <si>
    <t>St Mary Spital</t>
  </si>
  <si>
    <t>LAU, ILAU, DGLA, MOLA</t>
  </si>
  <si>
    <t>Full excavation</t>
  </si>
  <si>
    <t>SLO5731-3, 46092/3, 51918-20, 62935, 76656, 76659, 76905, 77305, 78596, 80052, 80064, 80244.</t>
  </si>
  <si>
    <t>30/299, 30/316, 30/234</t>
  </si>
  <si>
    <t>Thomas, C, Sloane, B, and Phillpotts, C, 1997, Excavations at the priory and hospital of St Mary Spital, London, MOLA monograph 1</t>
  </si>
  <si>
    <t>SPT85</t>
  </si>
  <si>
    <t>SPT82, NRT85, NRF88, SPQ88, BOG89, SPI91, SPM96, SRP98</t>
  </si>
  <si>
    <t>SRP98</t>
  </si>
  <si>
    <t>SPT82, SPT 85, NRT85, NRF88, SPQ88, BOG89, SPI91, SPM96, SRP98</t>
  </si>
  <si>
    <t>MLO3913, MLO73484, MLO75446, MLO58823, MLO98978</t>
  </si>
  <si>
    <t>ELO4613, ELO1072, ELO7353, ELO8350, ELO4600, ELO4601, 4623, ELO1072, 1078, 2545, 4160, 4599, 4600/1, 7353, 8339, 8350/1, 8503, ELO4600, ELO4601, 4623</t>
  </si>
  <si>
    <t>Spitalfields Ramp Project</t>
  </si>
  <si>
    <t>533460/480/481/470</t>
  </si>
  <si>
    <t>181890/862/910</t>
  </si>
  <si>
    <t>SRP98 - individuals &gt;30% complete analysed (random sample). First phase, all assessed, second phase only &gt;30% assessed</t>
  </si>
  <si>
    <t>CHB (some &lt;30% reburied)</t>
  </si>
  <si>
    <t>SLO72731, SLO76656, SLO76905,  SLO5731-3, 46092/3, 51918-20, 62935, 76656, 76659, 76905, 77305, 78596, 80052, 80064, 80244.</t>
  </si>
  <si>
    <t>WDJ10</t>
  </si>
  <si>
    <t>ELO12503</t>
  </si>
  <si>
    <t>Stevens Street [Whitstable Day Nursery]</t>
  </si>
  <si>
    <t>St Mary Magdalen or Bermondsey Abbey</t>
  </si>
  <si>
    <t>28/281</t>
  </si>
  <si>
    <t>Update10, 11</t>
  </si>
  <si>
    <t>XSM10</t>
  </si>
  <si>
    <t>LVB06, LSS85</t>
  </si>
  <si>
    <t>Liverpool Street [Crossrail]</t>
  </si>
  <si>
    <t>244 (215)</t>
  </si>
  <si>
    <t>Disarticulated remains in upper levels removed by exhumation company. 60% and 40% samples - 60% assessed on and reburied, 40% and any of osteological or archaeological significance fully excavated and recorded and sent for further assessment and analysis</t>
  </si>
  <si>
    <t>Roundup11</t>
  </si>
  <si>
    <t>YKW01</t>
  </si>
  <si>
    <t>CTRL G17, 101, 108, 110</t>
  </si>
  <si>
    <t>MLO99233, MLO76590, 99232, 99233, 99235</t>
  </si>
  <si>
    <t>ELO8696, 8707, 8715/6, 8718</t>
  </si>
  <si>
    <t>Pancras Road [York Way]</t>
  </si>
  <si>
    <t>Old St Pancras, St Giles workhouse</t>
  </si>
  <si>
    <t>Gifford/PCA/MOLA</t>
  </si>
  <si>
    <t>c 25%</t>
  </si>
  <si>
    <t>715 fully examined. Those with soft tissue reburied without examination. Equated to &lt;1% of total cemetery sample</t>
  </si>
  <si>
    <t>work affected 4000m2, 1300m2 within the cemetery was excavated - mix of archaeological and exhumation attendance. Density calculation excludes those exhumed when archaeologists were not in attendance</t>
  </si>
  <si>
    <t>SLO76133, 79980, 79996, 80349</t>
  </si>
  <si>
    <t>06/183</t>
  </si>
  <si>
    <t>Monog; CHB website; http://archive.museumoflondon.org.uk/Centre-for-Human-Bioarchaeology/Database/Post-medieval+cemeteries/St+Pancras.htm</t>
  </si>
  <si>
    <t>Emery, P A, and Wooldridge, K, 2011 St Pancras burial ground: excavations for St Pancras International, the London terminus of High Speed 1, 2002–3, Gifford Monograph</t>
  </si>
  <si>
    <t xml:space="preserve"> 692 archaeologically excavated inhumations, 3016 removed by exhumation under WB</t>
  </si>
  <si>
    <t>Crypt</t>
  </si>
  <si>
    <t>No details</t>
  </si>
  <si>
    <t>Holmes 1896</t>
  </si>
  <si>
    <t>Roundup11, Contractor</t>
  </si>
  <si>
    <t>CHB website: http://archive.museumoflondon.org.uk/Centre-for-Human-Bioarchaeology/Database/Post-medieval+cemeteries/Cross+bones.htm</t>
  </si>
  <si>
    <t>Connell, B, Gray Jones, A, Redfern, R, and Walker, D, 2012, A bioarchaeological study of medieval burials on the site of St Mary Spital, MOLA monograph 60</t>
  </si>
  <si>
    <t>Two articulated and large quantities of disarticulated bone representing at least 185 individuals</t>
  </si>
  <si>
    <t>1500 approx.</t>
  </si>
  <si>
    <t>Numerous interventions including 29 pile locations - client report gives dimensions so density possible to establish for some areas but not all. 107 burials in 55 graves</t>
  </si>
  <si>
    <t>Numbers analysed etc. taken from CHB website. GLHER states that the site appears to lie outside the limits marked on Rocque's 1746 map and may be significantly larger than thought.</t>
  </si>
  <si>
    <t>Cowie, R, Kausmally, T and Bekvalac, J, 2008, Late 17th- to early 19thcentury burial and earlier occupation at All Saints, Chelsea Old Church, Royal Borough of Kensington and Chelsea, MOLA studies series 18</t>
  </si>
  <si>
    <t>Bournemouth Uni</t>
  </si>
  <si>
    <t>Analysis on-going. No further information currently available</t>
  </si>
  <si>
    <t>Miles, A, and Bekvalac, J, 2014, Excavations at Royal Mint Square. The excavation of a post-medieval burial ground, London Archaeologist Vol 14, No. 2, 231-236</t>
  </si>
  <si>
    <t>150 burials thought to have been disturbed in 1860 were excavated and reburied in 1951 and re-excavated 1989-90</t>
  </si>
  <si>
    <t>2230 approx.</t>
  </si>
  <si>
    <t>Yellow columns</t>
  </si>
  <si>
    <t>Green columns</t>
  </si>
  <si>
    <t>New data collated from stated sources</t>
  </si>
  <si>
    <t xml:space="preserve">305+ (331) </t>
  </si>
  <si>
    <t>Archive report suggests 319 PM and 4 Saxon. In one area east of the chancel, an area of 1.25m2 contained 57 skeletons</t>
  </si>
  <si>
    <t>200 (201), (230 from MOLA list)</t>
  </si>
  <si>
    <t xml:space="preserve">412 (422) (334)   </t>
  </si>
  <si>
    <t xml:space="preserve">SSQ88 = 9 dated 1197-1235
SPQ88 = 15 dated 1280 and 1320
NRT85 = 54  dated 1235-1280
NRF88 = 45  </t>
  </si>
  <si>
    <t xml:space="preserve">Data categories included in the 'Book of the Dead'. Information has been updated based on the literature searches and contractor information, particularly in regards to date and burial numbers, where numbers stated vary between sources all have been included </t>
  </si>
  <si>
    <t>BVB10, BVT09,
BVV09, BVX09, BVY09, MUC09, BAU10</t>
  </si>
  <si>
    <t>Roundup11, Roundup 2012, http://planbuild.southwark.gov.uk/documents/?casereference=14/AP/4241&amp;system=DC</t>
  </si>
  <si>
    <t>addittions and alterations 28/05/2015</t>
  </si>
  <si>
    <t>Number of burials</t>
  </si>
  <si>
    <t>10th</t>
  </si>
  <si>
    <t>11th</t>
  </si>
  <si>
    <t>12th</t>
  </si>
  <si>
    <t>13th</t>
  </si>
  <si>
    <t>14th</t>
  </si>
  <si>
    <t>15th</t>
  </si>
  <si>
    <t>16th</t>
  </si>
  <si>
    <t>17th</t>
  </si>
  <si>
    <t>18th</t>
  </si>
  <si>
    <t>19th</t>
  </si>
  <si>
    <t>20th</t>
  </si>
  <si>
    <t>MHY03</t>
  </si>
  <si>
    <t>Mean</t>
  </si>
  <si>
    <t>Median</t>
  </si>
  <si>
    <t>No. analysed</t>
  </si>
  <si>
    <t>Demomination</t>
  </si>
  <si>
    <t>ongoing</t>
  </si>
  <si>
    <t>Catholic</t>
  </si>
  <si>
    <t>none</t>
  </si>
  <si>
    <t>Reburied?</t>
  </si>
  <si>
    <t>Barber, B, Chew, S, Dyson T and White B, 2004, The Cistercian abbey of St Mary Stratford Langthorne, Essex, MoLAS Monograph 18</t>
  </si>
  <si>
    <t>647 total may include both HW-LT94 and HW-SL83</t>
  </si>
  <si>
    <t xml:space="preserve">see HW-LT94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</si>
</sst>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font>
      <sz val="11"/>
      <color theme="1"/>
      <name val="Calibri"/>
      <family val="2"/>
      <scheme val="minor"/>
    </font>
    <font>
      <sz val="10"/>
      <name val="Arial"/>
      <family val="2"/>
    </font>
    <font>
      <b/>
      <sz val="8"/>
      <name val="Calibri"/>
      <family val="2"/>
      <scheme val="minor"/>
    </font>
    <font>
      <sz val="8"/>
      <name val="Calibri"/>
      <family val="2"/>
      <scheme val="minor"/>
    </font>
    <font>
      <sz val="8"/>
      <color theme="1"/>
      <name val="Calibri"/>
      <family val="2"/>
      <scheme val="minor"/>
    </font>
    <font>
      <u val="single"/>
      <sz val="10"/>
      <color indexed="12"/>
      <name val="Arial"/>
      <family val="2"/>
    </font>
    <font>
      <sz val="8"/>
      <name val="Calibri"/>
      <family val="2"/>
    </font>
    <font>
      <sz val="10"/>
      <color theme="1"/>
      <name val="Calibri"/>
      <family val="2"/>
      <scheme val="minor"/>
    </font>
    <font>
      <b/>
      <sz val="11"/>
      <color theme="1"/>
      <name val="Calibri"/>
      <family val="2"/>
      <scheme val="minor"/>
    </font>
    <font>
      <b/>
      <sz val="9"/>
      <color theme="1"/>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sz val="14"/>
      <color theme="1" tint="0.35"/>
      <name val="Calibri"/>
      <family val="2"/>
    </font>
    <font>
      <sz val="9"/>
      <color theme="1" tint="0.35"/>
      <name val="+mn-cs"/>
      <family val="2"/>
    </font>
    <font>
      <sz val="9"/>
      <color theme="1" tint="0.35"/>
      <name val="Calibri"/>
      <family val="2"/>
    </font>
  </fonts>
  <fills count="6">
    <fill>
      <patternFill/>
    </fill>
    <fill>
      <patternFill patternType="gray125"/>
    </fill>
    <fill>
      <patternFill patternType="solid">
        <fgColor indexed="43"/>
        <bgColor indexed="64"/>
      </patternFill>
    </fill>
    <fill>
      <patternFill patternType="solid">
        <fgColor theme="9" tint="0.39998000860214233"/>
        <bgColor indexed="64"/>
      </patternFill>
    </fill>
    <fill>
      <patternFill patternType="solid">
        <fgColor rgb="FFFFFF00"/>
        <bgColor indexed="64"/>
      </patternFill>
    </fill>
    <fill>
      <patternFill patternType="solid">
        <fgColor rgb="FFA6A6A6"/>
        <bgColor indexed="64"/>
      </patternFill>
    </fill>
  </fills>
  <borders count="3">
    <border>
      <left/>
      <right/>
      <top/>
      <bottom/>
      <diagonal/>
    </border>
    <border>
      <left style="thin"/>
      <right style="thin"/>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96">
    <xf numFmtId="0" fontId="0" fillId="0" borderId="0" xfId="0"/>
    <xf numFmtId="0" fontId="2" fillId="2" borderId="1" xfId="0" applyFont="1" applyFill="1" applyBorder="1" applyAlignment="1">
      <alignment horizontal="left" vertical="top" wrapText="1"/>
    </xf>
    <xf numFmtId="0" fontId="2" fillId="2" borderId="1" xfId="0" applyFont="1" applyFill="1" applyBorder="1" applyAlignment="1">
      <alignment vertical="top" wrapText="1"/>
    </xf>
    <xf numFmtId="0" fontId="2" fillId="2" borderId="1" xfId="0" applyFont="1" applyFill="1" applyBorder="1" applyAlignment="1">
      <alignment horizontal="right" vertical="top" wrapText="1"/>
    </xf>
    <xf numFmtId="0" fontId="2" fillId="2" borderId="1" xfId="0" applyFont="1" applyFill="1" applyBorder="1" applyAlignment="1">
      <alignment horizontal="left" textRotation="90" wrapText="1"/>
    </xf>
    <xf numFmtId="0" fontId="2" fillId="2" borderId="1" xfId="0" applyFont="1" applyFill="1" applyBorder="1" applyAlignment="1">
      <alignment horizontal="left" wrapText="1"/>
    </xf>
    <xf numFmtId="0" fontId="2" fillId="2" borderId="1" xfId="0" applyFont="1" applyFill="1" applyBorder="1" applyAlignment="1">
      <alignment horizontal="center" vertical="top" wrapText="1"/>
    </xf>
    <xf numFmtId="0" fontId="3" fillId="0" borderId="0" xfId="0" applyFont="1" applyAlignment="1">
      <alignment vertical="top"/>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1" xfId="0" applyFont="1" applyBorder="1" applyAlignment="1">
      <alignment horizontal="right" vertical="top" wrapText="1"/>
    </xf>
    <xf numFmtId="0" fontId="3" fillId="0" borderId="1" xfId="0" applyNumberFormat="1" applyFont="1" applyBorder="1" applyAlignment="1">
      <alignment horizontal="left" vertical="top" wrapText="1"/>
    </xf>
    <xf numFmtId="0" fontId="3" fillId="0" borderId="1" xfId="0" applyFont="1" applyFill="1" applyBorder="1" applyAlignment="1">
      <alignment horizontal="right" vertical="top" wrapText="1"/>
    </xf>
    <xf numFmtId="164" fontId="4" fillId="0" borderId="1" xfId="0" applyNumberFormat="1" applyFont="1" applyBorder="1" applyAlignment="1">
      <alignment horizontal="right" vertical="top"/>
    </xf>
    <xf numFmtId="0" fontId="3" fillId="0" borderId="1" xfId="0" applyFont="1" applyBorder="1" applyAlignment="1">
      <alignment vertical="top"/>
    </xf>
    <xf numFmtId="0" fontId="3" fillId="0" borderId="2" xfId="0" applyFont="1" applyBorder="1" applyAlignment="1">
      <alignment vertical="top" wrapText="1"/>
    </xf>
    <xf numFmtId="0" fontId="3" fillId="0" borderId="1" xfId="0" applyFont="1" applyBorder="1" applyAlignment="1">
      <alignment horizontal="center" vertical="top" wrapText="1"/>
    </xf>
    <xf numFmtId="0" fontId="4" fillId="0" borderId="0" xfId="0" applyFont="1" applyAlignment="1">
      <alignment vertical="top" wrapText="1"/>
    </xf>
    <xf numFmtId="0" fontId="3" fillId="0" borderId="1" xfId="0" applyFont="1" applyBorder="1" applyAlignment="1">
      <alignment horizontal="right" vertical="top"/>
    </xf>
    <xf numFmtId="0" fontId="3" fillId="0" borderId="2" xfId="0" applyFont="1" applyBorder="1" applyAlignment="1">
      <alignment vertical="top"/>
    </xf>
    <xf numFmtId="0" fontId="3" fillId="0" borderId="1" xfId="0" applyFont="1" applyFill="1" applyBorder="1" applyAlignment="1">
      <alignment horizontal="left" vertical="top" wrapText="1"/>
    </xf>
    <xf numFmtId="3" fontId="3" fillId="0" borderId="1" xfId="0" applyNumberFormat="1" applyFont="1" applyBorder="1" applyAlignment="1">
      <alignment horizontal="left" vertical="top" wrapText="1"/>
    </xf>
    <xf numFmtId="9" fontId="3" fillId="0" borderId="1" xfId="0" applyNumberFormat="1" applyFont="1" applyBorder="1" applyAlignment="1">
      <alignment horizontal="right" vertical="top" wrapText="1"/>
    </xf>
    <xf numFmtId="9" fontId="3" fillId="0" borderId="1" xfId="0" applyNumberFormat="1" applyFont="1" applyBorder="1" applyAlignment="1">
      <alignment horizontal="left" vertical="top" wrapText="1"/>
    </xf>
    <xf numFmtId="1" fontId="3" fillId="0" borderId="1" xfId="0" applyNumberFormat="1" applyFont="1" applyBorder="1" applyAlignment="1">
      <alignment horizontal="right" vertical="top" wrapText="1"/>
    </xf>
    <xf numFmtId="164" fontId="4" fillId="0" borderId="1" xfId="0" applyNumberFormat="1" applyFont="1" applyFill="1" applyBorder="1" applyAlignment="1">
      <alignment horizontal="right" vertical="top"/>
    </xf>
    <xf numFmtId="0" fontId="3" fillId="0" borderId="1" xfId="0" applyFont="1" applyFill="1" applyBorder="1" applyAlignment="1">
      <alignment vertical="top"/>
    </xf>
    <xf numFmtId="0" fontId="4" fillId="0" borderId="0" xfId="0" applyFont="1" applyAlignment="1">
      <alignment wrapText="1"/>
    </xf>
    <xf numFmtId="0" fontId="4" fillId="0" borderId="1" xfId="0" applyFont="1" applyBorder="1" applyAlignment="1">
      <alignment horizontal="left" vertical="top" wrapText="1"/>
    </xf>
    <xf numFmtId="10" fontId="3" fillId="0" borderId="1" xfId="0" applyNumberFormat="1" applyFont="1" applyFill="1" applyBorder="1" applyAlignment="1">
      <alignment horizontal="right" vertical="top" wrapText="1"/>
    </xf>
    <xf numFmtId="0" fontId="3" fillId="0" borderId="0" xfId="0" applyFont="1" applyAlignment="1">
      <alignment vertical="top" wrapText="1"/>
    </xf>
    <xf numFmtId="0" fontId="3" fillId="0" borderId="1" xfId="0" applyFont="1" applyFill="1" applyBorder="1" applyAlignment="1">
      <alignment vertical="top" wrapText="1"/>
    </xf>
    <xf numFmtId="0" fontId="3" fillId="0" borderId="1" xfId="0" applyFont="1" applyBorder="1" applyAlignment="1">
      <alignment horizontal="left" vertical="top"/>
    </xf>
    <xf numFmtId="0" fontId="3" fillId="0" borderId="1" xfId="0" applyFont="1" applyFill="1" applyBorder="1" applyAlignment="1">
      <alignment horizontal="right" vertical="top"/>
    </xf>
    <xf numFmtId="0" fontId="3" fillId="0" borderId="0" xfId="0" applyFont="1" applyAlignment="1">
      <alignment horizontal="left" vertical="top" wrapText="1"/>
    </xf>
    <xf numFmtId="0" fontId="3" fillId="0" borderId="2" xfId="0" applyFont="1" applyBorder="1" applyAlignment="1">
      <alignment horizontal="left" vertical="top" wrapText="1"/>
    </xf>
    <xf numFmtId="164" fontId="3" fillId="0" borderId="1" xfId="0" applyNumberFormat="1" applyFont="1" applyFill="1" applyBorder="1" applyAlignment="1">
      <alignment horizontal="right" vertical="top"/>
    </xf>
    <xf numFmtId="0" fontId="3" fillId="0" borderId="0" xfId="0" applyFont="1" applyAlignment="1">
      <alignment horizontal="left" vertical="top"/>
    </xf>
    <xf numFmtId="0" fontId="3" fillId="0" borderId="2" xfId="0" applyFont="1" applyBorder="1" applyAlignment="1">
      <alignment horizontal="left" vertical="top"/>
    </xf>
    <xf numFmtId="10" fontId="3" fillId="0" borderId="1" xfId="0" applyNumberFormat="1" applyFont="1" applyBorder="1" applyAlignment="1">
      <alignment horizontal="right" vertical="top" wrapText="1"/>
    </xf>
    <xf numFmtId="0" fontId="4" fillId="0" borderId="1" xfId="0" applyFont="1" applyBorder="1" applyAlignment="1">
      <alignment horizontal="right" vertical="top"/>
    </xf>
    <xf numFmtId="9" fontId="3" fillId="0" borderId="1" xfId="0" applyNumberFormat="1" applyFont="1" applyFill="1" applyBorder="1" applyAlignment="1">
      <alignment horizontal="right" vertical="top" wrapText="1"/>
    </xf>
    <xf numFmtId="0" fontId="2" fillId="0" borderId="1" xfId="0" applyFont="1" applyBorder="1" applyAlignment="1">
      <alignment horizontal="right" vertical="top" wrapText="1"/>
    </xf>
    <xf numFmtId="0" fontId="3" fillId="0" borderId="1" xfId="20" applyFont="1" applyBorder="1" applyAlignment="1" applyProtection="1">
      <alignment horizontal="left" vertical="top" wrapText="1"/>
      <protection/>
    </xf>
    <xf numFmtId="9" fontId="3" fillId="0" borderId="1" xfId="20" applyNumberFormat="1" applyFont="1" applyBorder="1" applyAlignment="1" applyProtection="1">
      <alignment horizontal="right" vertical="top" wrapText="1"/>
      <protection/>
    </xf>
    <xf numFmtId="0" fontId="3" fillId="0" borderId="1" xfId="20" applyFont="1" applyBorder="1" applyAlignment="1" applyProtection="1">
      <alignment horizontal="right" vertical="top" wrapText="1"/>
      <protection/>
    </xf>
    <xf numFmtId="0" fontId="3" fillId="0" borderId="1" xfId="0" applyFont="1" applyFill="1" applyBorder="1" applyAlignment="1">
      <alignment horizontal="left" vertical="top"/>
    </xf>
    <xf numFmtId="0" fontId="3" fillId="0" borderId="0" xfId="0" applyFont="1" applyFill="1" applyAlignment="1">
      <alignment vertical="top"/>
    </xf>
    <xf numFmtId="0" fontId="4" fillId="0" borderId="0" xfId="0" applyFont="1" applyAlignment="1">
      <alignment horizontal="left"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vertical="top"/>
    </xf>
    <xf numFmtId="164" fontId="3" fillId="0" borderId="1" xfId="0" applyNumberFormat="1" applyFont="1" applyFill="1" applyBorder="1" applyAlignment="1">
      <alignment horizontal="right" vertical="top" wrapText="1"/>
    </xf>
    <xf numFmtId="0" fontId="3" fillId="0" borderId="0" xfId="0" applyFont="1" applyAlignment="1">
      <alignment horizontal="right" vertical="top"/>
    </xf>
    <xf numFmtId="0" fontId="3" fillId="0" borderId="0" xfId="0" applyFont="1" applyFill="1" applyAlignment="1">
      <alignment horizontal="right" vertical="top"/>
    </xf>
    <xf numFmtId="0" fontId="3" fillId="0" borderId="0" xfId="0" applyFont="1" applyAlignment="1">
      <alignment horizontal="right" vertical="top" wrapText="1"/>
    </xf>
    <xf numFmtId="164" fontId="4" fillId="0" borderId="0" xfId="0" applyNumberFormat="1" applyFont="1" applyAlignment="1">
      <alignment horizontal="right" vertical="top"/>
    </xf>
    <xf numFmtId="0" fontId="3" fillId="0" borderId="0" xfId="0" applyFont="1" applyAlignment="1">
      <alignment horizontal="center" vertical="top" wrapText="1"/>
    </xf>
    <xf numFmtId="0" fontId="3" fillId="0" borderId="1" xfId="20" applyFont="1" applyBorder="1" applyAlignment="1" applyProtection="1">
      <alignment vertical="top" wrapText="1"/>
      <protection/>
    </xf>
    <xf numFmtId="0" fontId="6" fillId="0" borderId="1" xfId="0" applyFont="1" applyBorder="1" applyAlignment="1">
      <alignment horizontal="right" vertical="top" wrapText="1"/>
    </xf>
    <xf numFmtId="17" fontId="3" fillId="0" borderId="1" xfId="0" applyNumberFormat="1" applyFont="1" applyBorder="1" applyAlignment="1">
      <alignment horizontal="right" vertical="top"/>
    </xf>
    <xf numFmtId="164" fontId="3" fillId="0" borderId="0" xfId="0" applyNumberFormat="1" applyFont="1" applyFill="1" applyAlignment="1">
      <alignment horizontal="right" vertical="top"/>
    </xf>
    <xf numFmtId="0" fontId="2" fillId="3" borderId="1" xfId="0" applyFont="1" applyFill="1" applyBorder="1" applyAlignment="1">
      <alignment vertical="top" wrapText="1"/>
    </xf>
    <xf numFmtId="0" fontId="2" fillId="3" borderId="1" xfId="0" applyFont="1" applyFill="1" applyBorder="1" applyAlignment="1">
      <alignment horizontal="right" vertical="top" wrapText="1"/>
    </xf>
    <xf numFmtId="0" fontId="2" fillId="3" borderId="1" xfId="0" applyFont="1" applyFill="1" applyBorder="1" applyAlignment="1">
      <alignment horizontal="left" vertical="top" wrapText="1"/>
    </xf>
    <xf numFmtId="164" fontId="2" fillId="3" borderId="1" xfId="0" applyNumberFormat="1" applyFont="1" applyFill="1" applyBorder="1" applyAlignment="1">
      <alignment horizontal="right" vertical="top" wrapText="1"/>
    </xf>
    <xf numFmtId="0" fontId="2" fillId="3" borderId="2" xfId="0" applyFont="1" applyFill="1" applyBorder="1" applyAlignment="1">
      <alignment vertical="top" wrapText="1"/>
    </xf>
    <xf numFmtId="0" fontId="7" fillId="0" borderId="0" xfId="0" applyFont="1" applyAlignment="1">
      <alignment vertical="top"/>
    </xf>
    <xf numFmtId="0" fontId="7" fillId="0" borderId="0" xfId="0" applyFont="1" applyAlignment="1">
      <alignment vertical="top" wrapText="1"/>
    </xf>
    <xf numFmtId="0" fontId="3" fillId="4" borderId="1" xfId="0" applyFont="1" applyFill="1" applyBorder="1" applyAlignment="1">
      <alignment horizontal="left" vertical="top" wrapText="1"/>
    </xf>
    <xf numFmtId="0" fontId="3" fillId="4" borderId="1" xfId="0" applyFont="1" applyFill="1" applyBorder="1" applyAlignment="1">
      <alignment vertical="top" wrapText="1"/>
    </xf>
    <xf numFmtId="0" fontId="0" fillId="4" borderId="0" xfId="0" applyFill="1"/>
    <xf numFmtId="0" fontId="9" fillId="0" borderId="1" xfId="0" applyFont="1" applyBorder="1" applyAlignment="1">
      <alignment horizontal="left" vertical="center" wrapText="1"/>
    </xf>
    <xf numFmtId="0" fontId="10" fillId="0" borderId="1" xfId="0" applyFont="1" applyBorder="1" applyAlignment="1">
      <alignment horizontal="left" vertical="center"/>
    </xf>
    <xf numFmtId="0" fontId="11" fillId="0" borderId="1" xfId="0" applyFont="1" applyBorder="1" applyAlignment="1">
      <alignment horizontal="left" vertical="center" wrapText="1"/>
    </xf>
    <xf numFmtId="0" fontId="10" fillId="5" borderId="1" xfId="0" applyFont="1" applyFill="1" applyBorder="1" applyAlignment="1">
      <alignment horizontal="left" vertical="center"/>
    </xf>
    <xf numFmtId="0" fontId="11" fillId="0" borderId="1" xfId="0" applyFont="1" applyBorder="1" applyAlignment="1">
      <alignment horizontal="left" vertical="center"/>
    </xf>
    <xf numFmtId="0" fontId="3" fillId="4" borderId="1" xfId="0" applyFont="1" applyFill="1" applyBorder="1" applyAlignment="1">
      <alignment horizontal="right" vertical="top" wrapText="1"/>
    </xf>
    <xf numFmtId="0" fontId="0" fillId="0" borderId="1" xfId="0" applyBorder="1"/>
    <xf numFmtId="2" fontId="0" fillId="0" borderId="0" xfId="0" applyNumberFormat="1"/>
    <xf numFmtId="2" fontId="0" fillId="0" borderId="1" xfId="0" applyNumberFormat="1" applyBorder="1"/>
    <xf numFmtId="0" fontId="3" fillId="0" borderId="1" xfId="0" applyFont="1" applyBorder="1" applyAlignment="1">
      <alignment horizontal="left" vertical="center" wrapText="1"/>
    </xf>
    <xf numFmtId="0" fontId="0" fillId="0" borderId="0" xfId="0" applyAlignment="1">
      <alignment vertical="center"/>
    </xf>
    <xf numFmtId="0" fontId="12" fillId="0" borderId="1" xfId="0" applyFont="1" applyBorder="1" applyAlignment="1">
      <alignment horizontal="left" vertical="center"/>
    </xf>
    <xf numFmtId="0" fontId="8" fillId="0" borderId="0" xfId="0" applyFont="1" applyAlignment="1">
      <alignment vertical="center"/>
    </xf>
    <xf numFmtId="0" fontId="3" fillId="0" borderId="1" xfId="0" applyFont="1" applyBorder="1" applyAlignment="1">
      <alignment vertical="center" wrapText="1"/>
    </xf>
    <xf numFmtId="0" fontId="9" fillId="0" borderId="1" xfId="0" applyFont="1" applyBorder="1" applyAlignment="1">
      <alignment horizontal="center" vertical="center" wrapText="1"/>
    </xf>
    <xf numFmtId="0" fontId="4" fillId="0" borderId="1" xfId="0" applyFont="1" applyBorder="1" applyAlignment="1">
      <alignment horizontal="right" vertical="center" wrapText="1"/>
    </xf>
    <xf numFmtId="0" fontId="4" fillId="0" borderId="1" xfId="0" applyFont="1" applyBorder="1" applyAlignment="1">
      <alignment horizontal="right"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right" vertical="center"/>
    </xf>
    <xf numFmtId="0" fontId="4" fillId="0" borderId="0" xfId="0" applyFont="1" applyAlignment="1">
      <alignment vertical="center"/>
    </xf>
    <xf numFmtId="9" fontId="3" fillId="4" borderId="1" xfId="0" applyNumberFormat="1" applyFont="1" applyFill="1" applyBorder="1" applyAlignment="1">
      <alignment horizontal="right" vertical="top" wrapText="1"/>
    </xf>
    <xf numFmtId="0" fontId="3" fillId="0" borderId="1" xfId="20" applyFont="1" applyBorder="1" applyAlignment="1" applyProtection="1">
      <alignment horizontal="left" vertical="center" wrapText="1"/>
      <protection/>
    </xf>
    <xf numFmtId="0" fontId="3" fillId="4" borderId="2" xfId="0" applyFont="1" applyFill="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'Revised graph by borough'!$E$1</c:f>
              <c:strCache>
                <c:ptCount val="1"/>
                <c:pt idx="0">
                  <c:v>Number of burials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'Revised graph by borough'!$D$2:$D$16</c:f>
              <c:strCache/>
            </c:strRef>
          </c:cat>
          <c:val>
            <c:numRef>
              <c:f>'Revised graph by borough'!$E$2:$E$16</c:f>
              <c:numCache/>
            </c:numRef>
          </c:val>
        </c:ser>
        <c:overlap val="-27"/>
        <c:gapWidth val="219"/>
        <c:axId val="45172223"/>
        <c:axId val="3896824"/>
      </c:barChart>
      <c:catAx>
        <c:axId val="4517222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896824"/>
        <c:crosses val="autoZero"/>
        <c:auto val="1"/>
        <c:lblOffset val="100"/>
        <c:noMultiLvlLbl val="0"/>
      </c:catAx>
      <c:valAx>
        <c:axId val="3896824"/>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5172223"/>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Assessed and analysed burials</a:t>
            </a:r>
          </a:p>
        </c:rich>
      </c:tx>
      <c:layout/>
      <c:overlay val="0"/>
      <c:spPr>
        <a:noFill/>
        <a:ln>
          <a:noFill/>
        </a:ln>
      </c:spPr>
    </c:title>
    <c:plotArea>
      <c:layout/>
      <c:barChart>
        <c:barDir val="col"/>
        <c:grouping val="clustered"/>
        <c:varyColors val="0"/>
        <c:ser>
          <c:idx val="0"/>
          <c:order val="0"/>
          <c:tx>
            <c:strRef>
              <c:f>'Analysed by borough'!$G$1</c:f>
              <c:strCache>
                <c:ptCount val="1"/>
                <c:pt idx="0">
                  <c:v>No. of Inhumations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'Analysed by borough'!$F$2:$F$16</c:f>
              <c:strCache/>
            </c:strRef>
          </c:cat>
          <c:val>
            <c:numRef>
              <c:f>'Analysed by borough'!$G$2:$G$16</c:f>
              <c:numCache/>
            </c:numRef>
          </c:val>
        </c:ser>
        <c:ser>
          <c:idx val="1"/>
          <c:order val="1"/>
          <c:tx>
            <c:strRef>
              <c:f>'Analysed by borough'!$H$1</c:f>
              <c:strCache>
                <c:ptCount val="1"/>
                <c:pt idx="0">
                  <c:v>No assessed</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'Analysed by borough'!$F$2:$F$16</c:f>
              <c:strCache/>
            </c:strRef>
          </c:cat>
          <c:val>
            <c:numRef>
              <c:f>'Analysed by borough'!$H$2:$H$16</c:f>
              <c:numCache/>
            </c:numRef>
          </c:val>
        </c:ser>
        <c:ser>
          <c:idx val="2"/>
          <c:order val="2"/>
          <c:tx>
            <c:strRef>
              <c:f>'Analysed by borough'!$I$1</c:f>
              <c:strCache>
                <c:ptCount val="1"/>
                <c:pt idx="0">
                  <c:v>No analysed</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'Analysed by borough'!$F$2:$F$16</c:f>
              <c:strCache/>
            </c:strRef>
          </c:cat>
          <c:val>
            <c:numRef>
              <c:f>'Analysed by borough'!$I$2:$I$16</c:f>
              <c:numCache/>
            </c:numRef>
          </c:val>
        </c:ser>
        <c:overlap val="-27"/>
        <c:gapWidth val="219"/>
        <c:axId val="35071417"/>
        <c:axId val="47207298"/>
      </c:barChart>
      <c:catAx>
        <c:axId val="3507141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7207298"/>
        <c:crosses val="autoZero"/>
        <c:auto val="1"/>
        <c:lblOffset val="100"/>
        <c:noMultiLvlLbl val="0"/>
      </c:catAx>
      <c:valAx>
        <c:axId val="47207298"/>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5071417"/>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Burial density</a:t>
            </a:r>
          </a:p>
        </c:rich>
      </c:tx>
      <c:layout/>
      <c:overlay val="0"/>
      <c:spPr>
        <a:noFill/>
        <a:ln>
          <a:noFill/>
        </a:ln>
      </c:spPr>
    </c:title>
    <c:plotArea>
      <c:layout/>
      <c:barChart>
        <c:barDir val="col"/>
        <c:grouping val="clustered"/>
        <c:varyColors val="0"/>
        <c:ser>
          <c:idx val="0"/>
          <c:order val="0"/>
          <c:tx>
            <c:strRef>
              <c:f>Density!$B$1</c:f>
              <c:strCache>
                <c:ptCount val="1"/>
                <c:pt idx="0">
                  <c:v>Burials per m2</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Density!$A$2:$A$21</c:f>
              <c:strCache/>
            </c:strRef>
          </c:cat>
          <c:val>
            <c:numRef>
              <c:f>Density!$B$2:$B$21</c:f>
              <c:numCache/>
            </c:numRef>
          </c:val>
        </c:ser>
        <c:overlap val="-25"/>
        <c:gapWidth val="75"/>
        <c:axId val="22212499"/>
        <c:axId val="65694764"/>
      </c:barChart>
      <c:lineChart>
        <c:grouping val="standard"/>
        <c:varyColors val="0"/>
        <c:ser>
          <c:idx val="1"/>
          <c:order val="1"/>
          <c:tx>
            <c:strRef>
              <c:f>Density!$C$1</c:f>
              <c:strCache>
                <c:ptCount val="1"/>
                <c:pt idx="0">
                  <c:v>Mean</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Density!$A$2:$A$21</c:f>
              <c:strCache/>
            </c:strRef>
          </c:cat>
          <c:val>
            <c:numRef>
              <c:f>Density!$C$2:$C$21</c:f>
              <c:numCache/>
            </c:numRef>
          </c:val>
          <c:smooth val="0"/>
        </c:ser>
        <c:ser>
          <c:idx val="2"/>
          <c:order val="2"/>
          <c:tx>
            <c:strRef>
              <c:f>Density!$D$1</c:f>
              <c:strCache>
                <c:ptCount val="1"/>
                <c:pt idx="0">
                  <c:v>Median</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Density!$A$2:$A$21</c:f>
              <c:strCache/>
            </c:strRef>
          </c:cat>
          <c:val>
            <c:numRef>
              <c:f>Density!$D$2:$D$21</c:f>
              <c:numCache/>
            </c:numRef>
          </c:val>
          <c:smooth val="0"/>
        </c:ser>
        <c:axId val="22212499"/>
        <c:axId val="65694764"/>
      </c:lineChart>
      <c:catAx>
        <c:axId val="2221249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5694764"/>
        <c:crosses val="autoZero"/>
        <c:auto val="1"/>
        <c:lblOffset val="100"/>
        <c:noMultiLvlLbl val="0"/>
      </c:catAx>
      <c:valAx>
        <c:axId val="65694764"/>
        <c:scaling>
          <c:orientation val="minMax"/>
        </c:scaling>
        <c:axPos val="l"/>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2212499"/>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276225</xdr:colOff>
      <xdr:row>2</xdr:row>
      <xdr:rowOff>133350</xdr:rowOff>
    </xdr:from>
    <xdr:to>
      <xdr:col>17</xdr:col>
      <xdr:colOff>200025</xdr:colOff>
      <xdr:row>19</xdr:row>
      <xdr:rowOff>85725</xdr:rowOff>
    </xdr:to>
    <xdr:graphicFrame macro="">
      <xdr:nvGraphicFramePr>
        <xdr:cNvPr id="3" name="Chart 2"/>
        <xdr:cNvGraphicFramePr/>
      </xdr:nvGraphicFramePr>
      <xdr:xfrm>
        <a:off x="5229225" y="752475"/>
        <a:ext cx="5410200" cy="35718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0</xdr:row>
      <xdr:rowOff>180975</xdr:rowOff>
    </xdr:from>
    <xdr:to>
      <xdr:col>20</xdr:col>
      <xdr:colOff>295275</xdr:colOff>
      <xdr:row>16</xdr:row>
      <xdr:rowOff>95250</xdr:rowOff>
    </xdr:to>
    <xdr:graphicFrame macro="">
      <xdr:nvGraphicFramePr>
        <xdr:cNvPr id="2" name="Chart 1"/>
        <xdr:cNvGraphicFramePr/>
      </xdr:nvGraphicFramePr>
      <xdr:xfrm>
        <a:off x="5876925" y="180975"/>
        <a:ext cx="6657975" cy="46291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1</xdr:row>
      <xdr:rowOff>152400</xdr:rowOff>
    </xdr:from>
    <xdr:to>
      <xdr:col>15</xdr:col>
      <xdr:colOff>314325</xdr:colOff>
      <xdr:row>19</xdr:row>
      <xdr:rowOff>85725</xdr:rowOff>
    </xdr:to>
    <xdr:graphicFrame macro="">
      <xdr:nvGraphicFramePr>
        <xdr:cNvPr id="2" name="Chart 1"/>
        <xdr:cNvGraphicFramePr/>
      </xdr:nvGraphicFramePr>
      <xdr:xfrm>
        <a:off x="3219450" y="342900"/>
        <a:ext cx="6238875" cy="3362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topLeftCell="A1">
      <selection activeCell="C22" sqref="C22"/>
    </sheetView>
  </sheetViews>
  <sheetFormatPr defaultColWidth="9.140625" defaultRowHeight="15"/>
  <cols>
    <col min="3" max="3" width="123.421875" style="66" customWidth="1"/>
  </cols>
  <sheetData>
    <row r="2" spans="1:3" ht="25.5" customHeight="1">
      <c r="A2" s="1" t="s">
        <v>624</v>
      </c>
      <c r="C2" s="67" t="s">
        <v>632</v>
      </c>
    </row>
    <row r="4" spans="1:3" ht="22.5">
      <c r="A4" s="61" t="s">
        <v>625</v>
      </c>
      <c r="C4" s="66" t="s">
        <v>626</v>
      </c>
    </row>
    <row r="7" spans="1:3" ht="15">
      <c r="A7" s="70"/>
      <c r="C7" s="66" t="s">
        <v>635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2"/>
  <sheetViews>
    <sheetView tabSelected="1" workbookViewId="0" topLeftCell="X1">
      <pane ySplit="1" topLeftCell="A12" activePane="bottomLeft" state="frozen"/>
      <selection pane="bottomLeft" activeCell="AN15" sqref="AN15"/>
    </sheetView>
  </sheetViews>
  <sheetFormatPr defaultColWidth="9.140625" defaultRowHeight="15"/>
  <cols>
    <col min="1" max="2" width="9.140625" style="7" customWidth="1"/>
    <col min="3" max="3" width="9.140625" style="30" customWidth="1"/>
    <col min="4" max="4" width="9.140625" style="7" customWidth="1"/>
    <col min="5" max="5" width="14.8515625" style="7" customWidth="1"/>
    <col min="6" max="6" width="15.8515625" style="7" customWidth="1"/>
    <col min="7" max="7" width="10.28125" style="7" customWidth="1"/>
    <col min="8" max="9" width="9.140625" style="37" customWidth="1"/>
    <col min="10" max="10" width="9.140625" style="52" customWidth="1"/>
    <col min="11" max="11" width="9.140625" style="7" customWidth="1"/>
    <col min="12" max="12" width="3.28125" style="7" customWidth="1"/>
    <col min="13" max="13" width="3.140625" style="7" customWidth="1"/>
    <col min="14" max="14" width="3.28125" style="7" customWidth="1"/>
    <col min="15" max="15" width="7.421875" style="30" customWidth="1"/>
    <col min="16" max="17" width="9.140625" style="7" customWidth="1"/>
    <col min="18" max="18" width="9.140625" style="53" customWidth="1"/>
    <col min="19" max="19" width="9.140625" style="52" customWidth="1"/>
    <col min="20" max="20" width="13.140625" style="30" customWidth="1"/>
    <col min="21" max="21" width="11.421875" style="54" customWidth="1"/>
    <col min="22" max="22" width="14.140625" style="54" customWidth="1"/>
    <col min="23" max="23" width="24.140625" style="34" customWidth="1"/>
    <col min="24" max="24" width="8.7109375" style="54" customWidth="1"/>
    <col min="25" max="25" width="9.140625" style="54" customWidth="1"/>
    <col min="26" max="26" width="7.7109375" style="55" customWidth="1"/>
    <col min="27" max="27" width="12.57421875" style="30" customWidth="1"/>
    <col min="28" max="32" width="9.140625" style="52" customWidth="1"/>
    <col min="33" max="33" width="9.140625" style="60" customWidth="1"/>
    <col min="34" max="34" width="22.140625" style="7" customWidth="1"/>
    <col min="35" max="35" width="8.7109375" style="56" customWidth="1"/>
    <col min="36" max="37" width="5.57421875" style="56" customWidth="1"/>
    <col min="38" max="38" width="40.7109375" style="30" customWidth="1"/>
    <col min="39" max="39" width="17.28125" style="30" customWidth="1"/>
    <col min="40" max="40" width="18.57421875" style="30" customWidth="1"/>
    <col min="41" max="16384" width="9.140625" style="7" customWidth="1"/>
  </cols>
  <sheetData>
    <row r="1" spans="1:40" ht="90">
      <c r="A1" s="1" t="s">
        <v>0</v>
      </c>
      <c r="B1" s="63" t="s">
        <v>1</v>
      </c>
      <c r="C1" s="61" t="s">
        <v>2</v>
      </c>
      <c r="D1" s="2" t="s">
        <v>3</v>
      </c>
      <c r="E1" s="1" t="s">
        <v>4</v>
      </c>
      <c r="F1" s="1" t="s">
        <v>5</v>
      </c>
      <c r="G1" s="1" t="s">
        <v>6</v>
      </c>
      <c r="H1" s="1" t="s">
        <v>7</v>
      </c>
      <c r="I1" s="1" t="s">
        <v>8</v>
      </c>
      <c r="J1" s="3" t="s">
        <v>9</v>
      </c>
      <c r="K1" s="1" t="s">
        <v>10</v>
      </c>
      <c r="L1" s="4" t="s">
        <v>11</v>
      </c>
      <c r="M1" s="4" t="s">
        <v>12</v>
      </c>
      <c r="N1" s="4" t="s">
        <v>13</v>
      </c>
      <c r="O1" s="5" t="s">
        <v>14</v>
      </c>
      <c r="P1" s="1" t="s">
        <v>15</v>
      </c>
      <c r="Q1" s="1" t="s">
        <v>16</v>
      </c>
      <c r="R1" s="3" t="s">
        <v>17</v>
      </c>
      <c r="S1" s="3" t="s">
        <v>18</v>
      </c>
      <c r="T1" s="61" t="s">
        <v>19</v>
      </c>
      <c r="U1" s="62" t="s">
        <v>20</v>
      </c>
      <c r="V1" s="62" t="s">
        <v>21</v>
      </c>
      <c r="W1" s="63" t="s">
        <v>22</v>
      </c>
      <c r="X1" s="62" t="s">
        <v>23</v>
      </c>
      <c r="Y1" s="62" t="s">
        <v>24</v>
      </c>
      <c r="Z1" s="64" t="s">
        <v>25</v>
      </c>
      <c r="AA1" s="61" t="s">
        <v>26</v>
      </c>
      <c r="AB1" s="62" t="s">
        <v>27</v>
      </c>
      <c r="AC1" s="62" t="s">
        <v>28</v>
      </c>
      <c r="AD1" s="62" t="s">
        <v>29</v>
      </c>
      <c r="AE1" s="62" t="s">
        <v>30</v>
      </c>
      <c r="AF1" s="62" t="s">
        <v>31</v>
      </c>
      <c r="AG1" s="64" t="s">
        <v>32</v>
      </c>
      <c r="AH1" s="65" t="s">
        <v>33</v>
      </c>
      <c r="AI1" s="6" t="s">
        <v>34</v>
      </c>
      <c r="AJ1" s="6" t="s">
        <v>35</v>
      </c>
      <c r="AK1" s="6" t="s">
        <v>36</v>
      </c>
      <c r="AL1" s="2" t="s">
        <v>37</v>
      </c>
      <c r="AM1" s="63" t="s">
        <v>38</v>
      </c>
      <c r="AN1" s="63" t="s">
        <v>39</v>
      </c>
    </row>
    <row r="2" spans="1:40" ht="90">
      <c r="A2" s="8" t="s">
        <v>40</v>
      </c>
      <c r="B2" s="8"/>
      <c r="C2" s="8" t="s">
        <v>41</v>
      </c>
      <c r="D2" s="8" t="s">
        <v>42</v>
      </c>
      <c r="E2" s="8" t="s">
        <v>43</v>
      </c>
      <c r="F2" s="8" t="s">
        <v>43</v>
      </c>
      <c r="G2" s="8" t="s">
        <v>44</v>
      </c>
      <c r="H2" s="9">
        <v>533380</v>
      </c>
      <c r="I2" s="9">
        <v>180680</v>
      </c>
      <c r="J2" s="10">
        <v>1999</v>
      </c>
      <c r="K2" s="11" t="s">
        <v>627</v>
      </c>
      <c r="L2" s="8" t="s">
        <v>45</v>
      </c>
      <c r="M2" s="8" t="s">
        <v>46</v>
      </c>
      <c r="N2" s="8" t="s">
        <v>45</v>
      </c>
      <c r="O2" s="8"/>
      <c r="P2" s="8" t="s">
        <v>47</v>
      </c>
      <c r="Q2" s="8" t="s">
        <v>48</v>
      </c>
      <c r="R2" s="12">
        <v>1776</v>
      </c>
      <c r="S2" s="10">
        <v>1835</v>
      </c>
      <c r="T2" s="8" t="s">
        <v>49</v>
      </c>
      <c r="U2" s="10" t="s">
        <v>50</v>
      </c>
      <c r="V2" s="22">
        <v>1</v>
      </c>
      <c r="W2" s="9" t="s">
        <v>51</v>
      </c>
      <c r="X2" s="10" t="s">
        <v>50</v>
      </c>
      <c r="Y2" s="10">
        <v>325</v>
      </c>
      <c r="Z2" s="10" t="s">
        <v>50</v>
      </c>
      <c r="AA2" s="8" t="s">
        <v>52</v>
      </c>
      <c r="AB2" s="18" t="s">
        <v>53</v>
      </c>
      <c r="AC2" s="18" t="s">
        <v>53</v>
      </c>
      <c r="AD2" s="10" t="s">
        <v>54</v>
      </c>
      <c r="AE2" s="18">
        <v>295.7</v>
      </c>
      <c r="AF2" s="18">
        <v>328</v>
      </c>
      <c r="AG2" s="36">
        <f>AF2/AE2</f>
        <v>1.1092323300642544</v>
      </c>
      <c r="AH2" s="15" t="s">
        <v>628</v>
      </c>
      <c r="AI2" s="8" t="s">
        <v>55</v>
      </c>
      <c r="AJ2" s="8" t="s">
        <v>56</v>
      </c>
      <c r="AK2" s="16" t="s">
        <v>45</v>
      </c>
      <c r="AL2" s="17" t="s">
        <v>57</v>
      </c>
      <c r="AM2" s="57" t="s">
        <v>72</v>
      </c>
      <c r="AN2" s="8" t="s">
        <v>59</v>
      </c>
    </row>
    <row r="3" spans="1:40" ht="112.5">
      <c r="A3" s="20" t="s">
        <v>60</v>
      </c>
      <c r="B3" s="9" t="s">
        <v>61</v>
      </c>
      <c r="C3" s="8" t="s">
        <v>62</v>
      </c>
      <c r="D3" s="8" t="s">
        <v>63</v>
      </c>
      <c r="E3" s="9" t="s">
        <v>64</v>
      </c>
      <c r="F3" s="9" t="s">
        <v>65</v>
      </c>
      <c r="G3" s="9" t="s">
        <v>66</v>
      </c>
      <c r="H3" s="9" t="s">
        <v>67</v>
      </c>
      <c r="I3" s="9" t="s">
        <v>68</v>
      </c>
      <c r="J3" s="10">
        <v>1988</v>
      </c>
      <c r="K3" s="9" t="s">
        <v>629</v>
      </c>
      <c r="L3" s="9" t="s">
        <v>46</v>
      </c>
      <c r="M3" s="8" t="s">
        <v>46</v>
      </c>
      <c r="N3" s="8" t="s">
        <v>45</v>
      </c>
      <c r="O3" s="9"/>
      <c r="P3" s="8" t="s">
        <v>69</v>
      </c>
      <c r="Q3" s="9" t="s">
        <v>48</v>
      </c>
      <c r="R3" s="10" t="s">
        <v>70</v>
      </c>
      <c r="S3" s="10">
        <v>1538</v>
      </c>
      <c r="T3" s="9" t="s">
        <v>71</v>
      </c>
      <c r="U3" s="10" t="s">
        <v>50</v>
      </c>
      <c r="V3" s="10" t="s">
        <v>50</v>
      </c>
      <c r="W3" s="9" t="s">
        <v>50</v>
      </c>
      <c r="X3" s="12" t="s">
        <v>72</v>
      </c>
      <c r="Y3" s="12">
        <v>201</v>
      </c>
      <c r="Z3" s="13" t="s">
        <v>72</v>
      </c>
      <c r="AA3" s="9" t="s">
        <v>73</v>
      </c>
      <c r="AB3" s="18" t="s">
        <v>53</v>
      </c>
      <c r="AC3" s="18" t="s">
        <v>53</v>
      </c>
      <c r="AD3" s="18" t="s">
        <v>53</v>
      </c>
      <c r="AE3" s="18" t="s">
        <v>53</v>
      </c>
      <c r="AF3" s="18">
        <v>230</v>
      </c>
      <c r="AG3" s="18" t="s">
        <v>53</v>
      </c>
      <c r="AH3" s="19"/>
      <c r="AI3" s="16" t="s">
        <v>45</v>
      </c>
      <c r="AJ3" s="16"/>
      <c r="AK3" s="16" t="s">
        <v>45</v>
      </c>
      <c r="AL3" s="8" t="s">
        <v>74</v>
      </c>
      <c r="AM3" s="17" t="s">
        <v>75</v>
      </c>
      <c r="AN3" s="20" t="s">
        <v>76</v>
      </c>
    </row>
    <row r="4" spans="1:40" ht="90">
      <c r="A4" s="9" t="s">
        <v>77</v>
      </c>
      <c r="B4" s="9"/>
      <c r="C4" s="8"/>
      <c r="D4" s="9"/>
      <c r="E4" s="9" t="s">
        <v>78</v>
      </c>
      <c r="F4" s="9" t="s">
        <v>79</v>
      </c>
      <c r="G4" s="9" t="s">
        <v>80</v>
      </c>
      <c r="H4" s="9">
        <v>530250</v>
      </c>
      <c r="I4" s="9">
        <v>181500</v>
      </c>
      <c r="J4" s="10">
        <v>2003</v>
      </c>
      <c r="K4" s="9">
        <v>781</v>
      </c>
      <c r="L4" s="8" t="s">
        <v>45</v>
      </c>
      <c r="M4" s="8" t="s">
        <v>46</v>
      </c>
      <c r="N4" s="8" t="s">
        <v>46</v>
      </c>
      <c r="O4" s="9" t="s">
        <v>81</v>
      </c>
      <c r="P4" s="9" t="s">
        <v>82</v>
      </c>
      <c r="Q4" s="9" t="s">
        <v>83</v>
      </c>
      <c r="R4" s="12">
        <v>1804</v>
      </c>
      <c r="S4" s="10">
        <v>1856</v>
      </c>
      <c r="T4" s="9" t="s">
        <v>84</v>
      </c>
      <c r="U4" s="10" t="s">
        <v>85</v>
      </c>
      <c r="V4" s="10" t="s">
        <v>86</v>
      </c>
      <c r="W4" s="9" t="s">
        <v>87</v>
      </c>
      <c r="X4" s="10">
        <v>111</v>
      </c>
      <c r="Y4" s="10">
        <v>111</v>
      </c>
      <c r="Z4" s="13">
        <f aca="true" t="shared" si="0" ref="Z4:Z11">Y4/X4*100</f>
        <v>100</v>
      </c>
      <c r="AA4" s="9" t="s">
        <v>52</v>
      </c>
      <c r="AB4" s="18" t="s">
        <v>72</v>
      </c>
      <c r="AC4" s="18" t="s">
        <v>72</v>
      </c>
      <c r="AD4" s="18" t="s">
        <v>72</v>
      </c>
      <c r="AE4" s="18" t="s">
        <v>72</v>
      </c>
      <c r="AF4" s="18">
        <v>781</v>
      </c>
      <c r="AG4" s="36" t="s">
        <v>72</v>
      </c>
      <c r="AH4" s="15" t="s">
        <v>88</v>
      </c>
      <c r="AI4" s="16"/>
      <c r="AJ4" s="16"/>
      <c r="AK4" s="16" t="s">
        <v>45</v>
      </c>
      <c r="AL4" s="8" t="s">
        <v>89</v>
      </c>
      <c r="AM4" s="9" t="s">
        <v>72</v>
      </c>
      <c r="AN4" s="9" t="s">
        <v>90</v>
      </c>
    </row>
    <row r="5" spans="1:40" ht="101.25">
      <c r="A5" s="9" t="s">
        <v>91</v>
      </c>
      <c r="B5" s="9"/>
      <c r="C5" s="8" t="s">
        <v>92</v>
      </c>
      <c r="D5" s="9" t="s">
        <v>93</v>
      </c>
      <c r="E5" s="9" t="s">
        <v>94</v>
      </c>
      <c r="F5" s="9" t="s">
        <v>95</v>
      </c>
      <c r="G5" s="9" t="s">
        <v>96</v>
      </c>
      <c r="H5" s="9">
        <v>531430</v>
      </c>
      <c r="I5" s="9">
        <v>182330</v>
      </c>
      <c r="J5" s="10">
        <v>2007</v>
      </c>
      <c r="K5" s="21">
        <v>3707</v>
      </c>
      <c r="L5" s="9" t="s">
        <v>46</v>
      </c>
      <c r="M5" s="9" t="s">
        <v>45</v>
      </c>
      <c r="N5" s="8" t="s">
        <v>45</v>
      </c>
      <c r="O5" s="9"/>
      <c r="P5" s="9" t="s">
        <v>47</v>
      </c>
      <c r="Q5" s="9" t="s">
        <v>83</v>
      </c>
      <c r="R5" s="12">
        <v>1660</v>
      </c>
      <c r="S5" s="10">
        <v>1853</v>
      </c>
      <c r="T5" s="9" t="s">
        <v>84</v>
      </c>
      <c r="U5" s="22">
        <v>1</v>
      </c>
      <c r="V5" s="22">
        <v>0.12</v>
      </c>
      <c r="W5" s="23" t="s">
        <v>97</v>
      </c>
      <c r="X5" s="24">
        <v>692</v>
      </c>
      <c r="Y5" s="22" t="s">
        <v>208</v>
      </c>
      <c r="Z5" s="13" t="s">
        <v>208</v>
      </c>
      <c r="AA5" s="9" t="s">
        <v>98</v>
      </c>
      <c r="AB5" s="18" t="s">
        <v>53</v>
      </c>
      <c r="AC5" s="18" t="s">
        <v>53</v>
      </c>
      <c r="AD5" s="18">
        <v>2.33</v>
      </c>
      <c r="AE5" s="18">
        <v>159.2</v>
      </c>
      <c r="AF5" s="18">
        <v>692</v>
      </c>
      <c r="AG5" s="36">
        <f>AF5/AE5</f>
        <v>4.346733668341709</v>
      </c>
      <c r="AH5" s="19" t="s">
        <v>607</v>
      </c>
      <c r="AI5" s="9" t="s">
        <v>99</v>
      </c>
      <c r="AJ5" s="9" t="s">
        <v>100</v>
      </c>
      <c r="AK5" s="16"/>
      <c r="AL5" s="8" t="s">
        <v>101</v>
      </c>
      <c r="AM5" s="9" t="s">
        <v>72</v>
      </c>
      <c r="AN5" s="9" t="s">
        <v>102</v>
      </c>
    </row>
    <row r="6" spans="1:40" ht="78.75">
      <c r="A6" s="20" t="s">
        <v>103</v>
      </c>
      <c r="B6" s="9" t="s">
        <v>633</v>
      </c>
      <c r="C6" s="8" t="s">
        <v>104</v>
      </c>
      <c r="D6" s="9" t="s">
        <v>105</v>
      </c>
      <c r="E6" s="9" t="s">
        <v>106</v>
      </c>
      <c r="F6" s="9" t="s">
        <v>107</v>
      </c>
      <c r="G6" s="9" t="s">
        <v>66</v>
      </c>
      <c r="H6" s="9">
        <v>532527</v>
      </c>
      <c r="I6" s="9">
        <v>180182</v>
      </c>
      <c r="J6" s="10">
        <v>2010</v>
      </c>
      <c r="K6" s="9" t="s">
        <v>108</v>
      </c>
      <c r="L6" s="8" t="s">
        <v>45</v>
      </c>
      <c r="M6" s="8" t="s">
        <v>46</v>
      </c>
      <c r="N6" s="8" t="s">
        <v>45</v>
      </c>
      <c r="O6" s="9"/>
      <c r="P6" s="20" t="s">
        <v>109</v>
      </c>
      <c r="Q6" s="20" t="s">
        <v>50</v>
      </c>
      <c r="R6" s="10" t="s">
        <v>110</v>
      </c>
      <c r="S6" s="10" t="s">
        <v>110</v>
      </c>
      <c r="T6" s="20" t="s">
        <v>111</v>
      </c>
      <c r="U6" s="12" t="s">
        <v>50</v>
      </c>
      <c r="V6" s="12" t="s">
        <v>50</v>
      </c>
      <c r="W6" s="20" t="s">
        <v>112</v>
      </c>
      <c r="X6" s="12">
        <v>0</v>
      </c>
      <c r="Y6" s="12">
        <v>331</v>
      </c>
      <c r="Z6" s="25">
        <v>100</v>
      </c>
      <c r="AA6" s="20" t="s">
        <v>113</v>
      </c>
      <c r="AB6" s="18" t="s">
        <v>53</v>
      </c>
      <c r="AC6" s="18" t="s">
        <v>53</v>
      </c>
      <c r="AD6" s="18" t="s">
        <v>53</v>
      </c>
      <c r="AE6" s="18" t="s">
        <v>53</v>
      </c>
      <c r="AF6" s="18" t="s">
        <v>53</v>
      </c>
      <c r="AG6" s="33" t="s">
        <v>53</v>
      </c>
      <c r="AH6" s="15" t="s">
        <v>114</v>
      </c>
      <c r="AI6" s="9" t="s">
        <v>115</v>
      </c>
      <c r="AJ6" s="16"/>
      <c r="AK6" s="16"/>
      <c r="AL6" s="8"/>
      <c r="AM6" s="27" t="s">
        <v>116</v>
      </c>
      <c r="AN6" s="20" t="s">
        <v>117</v>
      </c>
    </row>
    <row r="7" spans="1:40" ht="67.5">
      <c r="A7" s="20" t="s">
        <v>118</v>
      </c>
      <c r="B7" s="9"/>
      <c r="C7" s="8" t="s">
        <v>119</v>
      </c>
      <c r="D7" s="9" t="s">
        <v>120</v>
      </c>
      <c r="E7" s="9" t="s">
        <v>121</v>
      </c>
      <c r="F7" s="9" t="s">
        <v>121</v>
      </c>
      <c r="G7" s="9" t="s">
        <v>122</v>
      </c>
      <c r="H7" s="9">
        <v>533770</v>
      </c>
      <c r="I7" s="9">
        <v>181785</v>
      </c>
      <c r="J7" s="10">
        <v>1986</v>
      </c>
      <c r="K7" s="9" t="s">
        <v>123</v>
      </c>
      <c r="L7" s="9" t="s">
        <v>46</v>
      </c>
      <c r="M7" s="8" t="s">
        <v>46</v>
      </c>
      <c r="N7" s="8" t="s">
        <v>45</v>
      </c>
      <c r="O7" s="9"/>
      <c r="P7" s="9" t="s">
        <v>72</v>
      </c>
      <c r="Q7" s="9" t="s">
        <v>48</v>
      </c>
      <c r="R7" s="12" t="s">
        <v>124</v>
      </c>
      <c r="S7" s="10" t="s">
        <v>125</v>
      </c>
      <c r="T7" s="20" t="s">
        <v>84</v>
      </c>
      <c r="U7" s="12" t="s">
        <v>126</v>
      </c>
      <c r="V7" s="41">
        <v>1</v>
      </c>
      <c r="W7" s="9" t="s">
        <v>127</v>
      </c>
      <c r="X7" s="10" t="s">
        <v>72</v>
      </c>
      <c r="Y7" s="10">
        <v>968</v>
      </c>
      <c r="Z7" s="13">
        <v>100</v>
      </c>
      <c r="AA7" s="9" t="s">
        <v>128</v>
      </c>
      <c r="AB7" s="18" t="s">
        <v>72</v>
      </c>
      <c r="AC7" s="18" t="s">
        <v>72</v>
      </c>
      <c r="AD7" s="18" t="s">
        <v>72</v>
      </c>
      <c r="AE7" s="18" t="s">
        <v>72</v>
      </c>
      <c r="AF7" s="18">
        <v>968</v>
      </c>
      <c r="AG7" s="36" t="s">
        <v>72</v>
      </c>
      <c r="AH7" s="15" t="s">
        <v>608</v>
      </c>
      <c r="AI7" s="16" t="s">
        <v>129</v>
      </c>
      <c r="AJ7" s="16" t="s">
        <v>45</v>
      </c>
      <c r="AK7" s="16"/>
      <c r="AL7" s="8" t="s">
        <v>130</v>
      </c>
      <c r="AM7" s="28" t="s">
        <v>131</v>
      </c>
      <c r="AN7" s="20" t="s">
        <v>132</v>
      </c>
    </row>
    <row r="8" spans="1:40" s="30" customFormat="1" ht="112.5">
      <c r="A8" s="9" t="s">
        <v>133</v>
      </c>
      <c r="B8" s="9" t="s">
        <v>134</v>
      </c>
      <c r="C8" s="8" t="s">
        <v>135</v>
      </c>
      <c r="D8" s="9" t="s">
        <v>136</v>
      </c>
      <c r="E8" s="9" t="s">
        <v>137</v>
      </c>
      <c r="F8" s="9" t="s">
        <v>138</v>
      </c>
      <c r="G8" s="9" t="s">
        <v>122</v>
      </c>
      <c r="H8" s="9">
        <v>534199</v>
      </c>
      <c r="I8" s="9">
        <v>181284</v>
      </c>
      <c r="J8" s="10">
        <v>2007</v>
      </c>
      <c r="K8" s="9" t="s">
        <v>139</v>
      </c>
      <c r="L8" s="9" t="s">
        <v>46</v>
      </c>
      <c r="M8" s="9" t="s">
        <v>45</v>
      </c>
      <c r="N8" s="8" t="s">
        <v>45</v>
      </c>
      <c r="O8" s="9"/>
      <c r="P8" s="9" t="s">
        <v>140</v>
      </c>
      <c r="Q8" s="9" t="s">
        <v>83</v>
      </c>
      <c r="R8" s="12">
        <v>1763</v>
      </c>
      <c r="S8" s="10">
        <v>1856</v>
      </c>
      <c r="T8" s="20" t="s">
        <v>141</v>
      </c>
      <c r="U8" s="29">
        <v>0.031</v>
      </c>
      <c r="V8" s="22">
        <v>0.5</v>
      </c>
      <c r="W8" s="20" t="s">
        <v>142</v>
      </c>
      <c r="X8" s="12">
        <v>272</v>
      </c>
      <c r="Y8" s="12">
        <v>254</v>
      </c>
      <c r="Z8" s="13">
        <f t="shared" si="0"/>
        <v>93.38235294117648</v>
      </c>
      <c r="AA8" s="9" t="s">
        <v>52</v>
      </c>
      <c r="AB8" s="18">
        <v>9.4</v>
      </c>
      <c r="AC8" s="18">
        <v>7.2</v>
      </c>
      <c r="AD8" s="18" t="s">
        <v>143</v>
      </c>
      <c r="AE8" s="18">
        <f>AB8*AC8</f>
        <v>67.68</v>
      </c>
      <c r="AF8" s="18">
        <v>272</v>
      </c>
      <c r="AG8" s="36">
        <f>AF8/AE8</f>
        <v>4.0189125295508275</v>
      </c>
      <c r="AH8" s="19" t="s">
        <v>144</v>
      </c>
      <c r="AI8" s="9" t="s">
        <v>145</v>
      </c>
      <c r="AJ8" s="9" t="s">
        <v>146</v>
      </c>
      <c r="AK8" s="8"/>
      <c r="AL8" s="8" t="s">
        <v>147</v>
      </c>
      <c r="AM8" s="9" t="s">
        <v>72</v>
      </c>
      <c r="AN8" s="9" t="s">
        <v>148</v>
      </c>
    </row>
    <row r="9" spans="1:40" s="30" customFormat="1" ht="67.5">
      <c r="A9" s="20" t="s">
        <v>149</v>
      </c>
      <c r="B9" s="9"/>
      <c r="C9" s="8"/>
      <c r="D9" s="9"/>
      <c r="E9" s="9" t="s">
        <v>150</v>
      </c>
      <c r="F9" s="9" t="s">
        <v>151</v>
      </c>
      <c r="G9" s="9" t="s">
        <v>66</v>
      </c>
      <c r="H9" s="9">
        <v>532660</v>
      </c>
      <c r="I9" s="9">
        <v>179070</v>
      </c>
      <c r="J9" s="10">
        <v>2008</v>
      </c>
      <c r="K9" s="9" t="s">
        <v>152</v>
      </c>
      <c r="L9" s="9" t="s">
        <v>45</v>
      </c>
      <c r="M9" s="9" t="s">
        <v>45</v>
      </c>
      <c r="N9" s="8" t="s">
        <v>45</v>
      </c>
      <c r="O9" s="9"/>
      <c r="P9" s="9" t="s">
        <v>140</v>
      </c>
      <c r="Q9" s="9" t="s">
        <v>83</v>
      </c>
      <c r="R9" s="12">
        <v>1821</v>
      </c>
      <c r="S9" s="12">
        <v>1853</v>
      </c>
      <c r="T9" s="9" t="s">
        <v>141</v>
      </c>
      <c r="U9" s="12" t="s">
        <v>53</v>
      </c>
      <c r="V9" s="22">
        <v>0.1</v>
      </c>
      <c r="W9" s="9" t="s">
        <v>153</v>
      </c>
      <c r="X9" s="10">
        <v>766</v>
      </c>
      <c r="Y9" s="10">
        <v>483</v>
      </c>
      <c r="Z9" s="13">
        <f t="shared" si="0"/>
        <v>63.054830287206265</v>
      </c>
      <c r="AA9" s="20" t="s">
        <v>154</v>
      </c>
      <c r="AB9" s="18">
        <v>22</v>
      </c>
      <c r="AC9" s="18">
        <v>12</v>
      </c>
      <c r="AD9" s="18">
        <v>3.02</v>
      </c>
      <c r="AE9" s="18">
        <f>AB9*AC9</f>
        <v>264</v>
      </c>
      <c r="AF9" s="18">
        <v>767</v>
      </c>
      <c r="AG9" s="36">
        <f>AF9/AE9</f>
        <v>2.9053030303030303</v>
      </c>
      <c r="AH9" s="15" t="s">
        <v>155</v>
      </c>
      <c r="AI9" s="16"/>
      <c r="AJ9" s="16" t="s">
        <v>45</v>
      </c>
      <c r="AK9" s="8"/>
      <c r="AL9" s="8" t="s">
        <v>156</v>
      </c>
      <c r="AM9" s="9" t="s">
        <v>72</v>
      </c>
      <c r="AN9" s="20" t="s">
        <v>157</v>
      </c>
    </row>
    <row r="10" spans="1:40" s="30" customFormat="1" ht="101.25">
      <c r="A10" s="31" t="s">
        <v>158</v>
      </c>
      <c r="B10" s="8"/>
      <c r="C10" s="8" t="s">
        <v>159</v>
      </c>
      <c r="D10" s="8"/>
      <c r="E10" s="8" t="s">
        <v>160</v>
      </c>
      <c r="F10" s="8" t="s">
        <v>161</v>
      </c>
      <c r="G10" s="8" t="s">
        <v>44</v>
      </c>
      <c r="H10" s="9" t="s">
        <v>162</v>
      </c>
      <c r="I10" s="9">
        <v>181320</v>
      </c>
      <c r="J10" s="10" t="s">
        <v>163</v>
      </c>
      <c r="K10" s="11" t="s">
        <v>164</v>
      </c>
      <c r="L10" s="20" t="s">
        <v>46</v>
      </c>
      <c r="M10" s="31" t="s">
        <v>46</v>
      </c>
      <c r="N10" s="26" t="s">
        <v>45</v>
      </c>
      <c r="O10" s="8"/>
      <c r="P10" s="9" t="s">
        <v>140</v>
      </c>
      <c r="Q10" s="31" t="s">
        <v>50</v>
      </c>
      <c r="R10" s="10">
        <v>1770</v>
      </c>
      <c r="S10" s="10">
        <v>1849</v>
      </c>
      <c r="T10" s="8" t="s">
        <v>84</v>
      </c>
      <c r="U10" s="22">
        <v>0.5</v>
      </c>
      <c r="V10" s="22">
        <v>1</v>
      </c>
      <c r="W10" s="9" t="s">
        <v>609</v>
      </c>
      <c r="X10" s="10">
        <v>606</v>
      </c>
      <c r="Y10" s="10">
        <v>544</v>
      </c>
      <c r="Z10" s="13">
        <f t="shared" si="0"/>
        <v>89.76897689768977</v>
      </c>
      <c r="AA10" s="8" t="s">
        <v>73</v>
      </c>
      <c r="AB10" s="12">
        <v>12</v>
      </c>
      <c r="AC10" s="12">
        <v>7</v>
      </c>
      <c r="AD10" s="12" t="s">
        <v>53</v>
      </c>
      <c r="AE10" s="18">
        <f>AB10*AC10</f>
        <v>84</v>
      </c>
      <c r="AF10" s="12">
        <v>606</v>
      </c>
      <c r="AG10" s="36">
        <f>AF10/AE10</f>
        <v>7.214285714285714</v>
      </c>
      <c r="AH10" s="15"/>
      <c r="AI10" s="8" t="s">
        <v>165</v>
      </c>
      <c r="AJ10" s="16"/>
      <c r="AK10" s="8"/>
      <c r="AL10" s="8"/>
      <c r="AM10" s="9" t="s">
        <v>72</v>
      </c>
      <c r="AN10" s="31" t="s">
        <v>166</v>
      </c>
    </row>
    <row r="11" spans="1:40" s="30" customFormat="1" ht="101.25">
      <c r="A11" s="9" t="s">
        <v>167</v>
      </c>
      <c r="B11" s="9"/>
      <c r="C11" s="8" t="s">
        <v>168</v>
      </c>
      <c r="D11" s="9" t="s">
        <v>169</v>
      </c>
      <c r="E11" s="9" t="s">
        <v>170</v>
      </c>
      <c r="F11" s="9" t="s">
        <v>171</v>
      </c>
      <c r="G11" s="9" t="s">
        <v>96</v>
      </c>
      <c r="H11" s="9">
        <v>532349</v>
      </c>
      <c r="I11" s="9">
        <v>182035</v>
      </c>
      <c r="J11" s="10">
        <v>2006</v>
      </c>
      <c r="K11" s="9" t="s">
        <v>172</v>
      </c>
      <c r="L11" s="9" t="s">
        <v>46</v>
      </c>
      <c r="M11" s="9" t="s">
        <v>45</v>
      </c>
      <c r="N11" s="8" t="s">
        <v>45</v>
      </c>
      <c r="O11" s="9"/>
      <c r="P11" s="9" t="s">
        <v>140</v>
      </c>
      <c r="Q11" s="9" t="s">
        <v>48</v>
      </c>
      <c r="R11" s="12">
        <v>1833</v>
      </c>
      <c r="S11" s="10">
        <v>1853</v>
      </c>
      <c r="T11" s="9" t="s">
        <v>293</v>
      </c>
      <c r="U11" s="22">
        <v>0.015</v>
      </c>
      <c r="V11" s="22">
        <v>1</v>
      </c>
      <c r="W11" s="9" t="s">
        <v>173</v>
      </c>
      <c r="X11" s="10">
        <v>248</v>
      </c>
      <c r="Y11" s="10">
        <v>239</v>
      </c>
      <c r="Z11" s="13">
        <f t="shared" si="0"/>
        <v>96.37096774193549</v>
      </c>
      <c r="AA11" s="9" t="s">
        <v>52</v>
      </c>
      <c r="AB11" s="18">
        <v>15</v>
      </c>
      <c r="AC11" s="18">
        <v>10</v>
      </c>
      <c r="AD11" s="18">
        <v>4</v>
      </c>
      <c r="AE11" s="18">
        <f>AB11*AC11</f>
        <v>150</v>
      </c>
      <c r="AF11" s="18">
        <v>248</v>
      </c>
      <c r="AG11" s="36">
        <f>AF11/AE11</f>
        <v>1.6533333333333333</v>
      </c>
      <c r="AH11" s="15"/>
      <c r="AI11" s="9" t="s">
        <v>174</v>
      </c>
      <c r="AJ11" s="9" t="s">
        <v>175</v>
      </c>
      <c r="AK11" s="8"/>
      <c r="AL11" s="8" t="s">
        <v>156</v>
      </c>
      <c r="AM11" s="9" t="s">
        <v>72</v>
      </c>
      <c r="AN11" s="9" t="s">
        <v>176</v>
      </c>
    </row>
    <row r="12" spans="1:40" s="30" customFormat="1" ht="45">
      <c r="A12" s="20" t="s">
        <v>177</v>
      </c>
      <c r="B12" s="9"/>
      <c r="C12" s="8" t="s">
        <v>178</v>
      </c>
      <c r="D12" s="9" t="s">
        <v>179</v>
      </c>
      <c r="E12" s="9" t="s">
        <v>180</v>
      </c>
      <c r="F12" s="9" t="s">
        <v>181</v>
      </c>
      <c r="G12" s="9" t="s">
        <v>96</v>
      </c>
      <c r="H12" s="9">
        <v>521950</v>
      </c>
      <c r="I12" s="9">
        <v>182750</v>
      </c>
      <c r="J12" s="10">
        <v>2001</v>
      </c>
      <c r="K12" s="9" t="s">
        <v>182</v>
      </c>
      <c r="L12" s="8" t="s">
        <v>45</v>
      </c>
      <c r="M12" s="8" t="s">
        <v>46</v>
      </c>
      <c r="N12" s="14" t="s">
        <v>46</v>
      </c>
      <c r="O12" s="9"/>
      <c r="P12" s="9" t="s">
        <v>183</v>
      </c>
      <c r="Q12" s="9" t="s">
        <v>48</v>
      </c>
      <c r="R12" s="12" t="s">
        <v>184</v>
      </c>
      <c r="S12" s="10" t="s">
        <v>125</v>
      </c>
      <c r="T12" s="20" t="s">
        <v>111</v>
      </c>
      <c r="U12" s="12" t="s">
        <v>50</v>
      </c>
      <c r="V12" s="12" t="s">
        <v>50</v>
      </c>
      <c r="W12" s="9" t="s">
        <v>185</v>
      </c>
      <c r="X12" s="12" t="s">
        <v>50</v>
      </c>
      <c r="Y12" s="12" t="s">
        <v>50</v>
      </c>
      <c r="Z12" s="12" t="s">
        <v>50</v>
      </c>
      <c r="AA12" s="8" t="s">
        <v>186</v>
      </c>
      <c r="AB12" s="18" t="s">
        <v>53</v>
      </c>
      <c r="AC12" s="18" t="s">
        <v>53</v>
      </c>
      <c r="AD12" s="18" t="s">
        <v>53</v>
      </c>
      <c r="AE12" s="18" t="s">
        <v>53</v>
      </c>
      <c r="AF12" s="18" t="s">
        <v>53</v>
      </c>
      <c r="AG12" s="33" t="s">
        <v>53</v>
      </c>
      <c r="AH12" s="15"/>
      <c r="AI12" s="9" t="s">
        <v>187</v>
      </c>
      <c r="AJ12" s="9" t="s">
        <v>188</v>
      </c>
      <c r="AK12" s="8"/>
      <c r="AL12" s="8" t="s">
        <v>189</v>
      </c>
      <c r="AM12" s="20" t="s">
        <v>72</v>
      </c>
      <c r="AN12" s="20" t="s">
        <v>72</v>
      </c>
    </row>
    <row r="13" spans="1:40" s="30" customFormat="1" ht="22.5">
      <c r="A13" s="20" t="s">
        <v>190</v>
      </c>
      <c r="B13" s="9"/>
      <c r="C13" s="8" t="s">
        <v>191</v>
      </c>
      <c r="D13" s="9" t="s">
        <v>192</v>
      </c>
      <c r="E13" s="9" t="s">
        <v>193</v>
      </c>
      <c r="F13" s="9" t="s">
        <v>194</v>
      </c>
      <c r="G13" s="9" t="s">
        <v>44</v>
      </c>
      <c r="H13" s="9">
        <v>531800</v>
      </c>
      <c r="I13" s="9">
        <v>181500</v>
      </c>
      <c r="J13" s="10">
        <v>2010</v>
      </c>
      <c r="K13" s="11">
        <v>101</v>
      </c>
      <c r="L13" s="9" t="s">
        <v>46</v>
      </c>
      <c r="M13" s="9" t="s">
        <v>45</v>
      </c>
      <c r="N13" s="14" t="s">
        <v>46</v>
      </c>
      <c r="O13" s="9"/>
      <c r="P13" s="9" t="s">
        <v>140</v>
      </c>
      <c r="Q13" s="9" t="s">
        <v>48</v>
      </c>
      <c r="R13" s="12" t="s">
        <v>195</v>
      </c>
      <c r="S13" s="10" t="s">
        <v>195</v>
      </c>
      <c r="T13" s="9" t="s">
        <v>111</v>
      </c>
      <c r="U13" s="12" t="s">
        <v>50</v>
      </c>
      <c r="V13" s="12" t="s">
        <v>50</v>
      </c>
      <c r="W13" s="12" t="s">
        <v>50</v>
      </c>
      <c r="X13" s="12" t="s">
        <v>50</v>
      </c>
      <c r="Y13" s="12" t="s">
        <v>50</v>
      </c>
      <c r="Z13" s="12" t="s">
        <v>50</v>
      </c>
      <c r="AA13" s="20" t="s">
        <v>140</v>
      </c>
      <c r="AB13" s="18" t="s">
        <v>53</v>
      </c>
      <c r="AC13" s="18" t="s">
        <v>53</v>
      </c>
      <c r="AD13" s="18" t="s">
        <v>53</v>
      </c>
      <c r="AE13" s="18" t="s">
        <v>53</v>
      </c>
      <c r="AF13" s="18" t="s">
        <v>53</v>
      </c>
      <c r="AG13" s="33" t="s">
        <v>53</v>
      </c>
      <c r="AH13" s="15"/>
      <c r="AI13" s="9" t="s">
        <v>196</v>
      </c>
      <c r="AJ13" s="16" t="s">
        <v>45</v>
      </c>
      <c r="AK13" s="8"/>
      <c r="AL13" s="8"/>
      <c r="AM13" s="20" t="s">
        <v>72</v>
      </c>
      <c r="AN13" s="20" t="s">
        <v>197</v>
      </c>
    </row>
    <row r="14" spans="1:40" s="34" customFormat="1" ht="45">
      <c r="A14" s="14" t="s">
        <v>198</v>
      </c>
      <c r="B14" s="14"/>
      <c r="C14" s="8" t="s">
        <v>191</v>
      </c>
      <c r="D14" s="14"/>
      <c r="E14" s="8" t="s">
        <v>199</v>
      </c>
      <c r="F14" s="8" t="s">
        <v>200</v>
      </c>
      <c r="G14" s="14" t="s">
        <v>201</v>
      </c>
      <c r="H14" s="32">
        <v>518440</v>
      </c>
      <c r="I14" s="32">
        <v>177850</v>
      </c>
      <c r="J14" s="18">
        <v>2014</v>
      </c>
      <c r="K14" s="14" t="s">
        <v>202</v>
      </c>
      <c r="L14" s="8" t="s">
        <v>45</v>
      </c>
      <c r="M14" s="9" t="s">
        <v>45</v>
      </c>
      <c r="N14" s="8" t="s">
        <v>45</v>
      </c>
      <c r="O14" s="9"/>
      <c r="P14" s="14" t="s">
        <v>203</v>
      </c>
      <c r="Q14" s="14" t="s">
        <v>83</v>
      </c>
      <c r="R14" s="33">
        <v>1760</v>
      </c>
      <c r="S14" s="18">
        <v>1868</v>
      </c>
      <c r="T14" s="31" t="s">
        <v>204</v>
      </c>
      <c r="U14" s="22" t="s">
        <v>205</v>
      </c>
      <c r="V14" s="10" t="s">
        <v>206</v>
      </c>
      <c r="W14" s="20" t="s">
        <v>207</v>
      </c>
      <c r="X14" s="12" t="s">
        <v>208</v>
      </c>
      <c r="Y14" s="12" t="s">
        <v>208</v>
      </c>
      <c r="Z14" s="25" t="s">
        <v>53</v>
      </c>
      <c r="AA14" s="31" t="s">
        <v>209</v>
      </c>
      <c r="AB14" s="18" t="s">
        <v>53</v>
      </c>
      <c r="AC14" s="18" t="s">
        <v>53</v>
      </c>
      <c r="AD14" s="18" t="s">
        <v>53</v>
      </c>
      <c r="AE14" s="18" t="s">
        <v>53</v>
      </c>
      <c r="AF14" s="18" t="s">
        <v>53</v>
      </c>
      <c r="AG14" s="33" t="s">
        <v>53</v>
      </c>
      <c r="AH14" s="19"/>
      <c r="AI14" s="16"/>
      <c r="AJ14" s="16"/>
      <c r="AK14" s="16"/>
      <c r="AL14" s="8" t="s">
        <v>210</v>
      </c>
      <c r="AM14" s="31" t="s">
        <v>72</v>
      </c>
      <c r="AN14" s="31" t="s">
        <v>117</v>
      </c>
    </row>
    <row r="15" spans="1:40" s="34" customFormat="1" ht="69" customHeight="1">
      <c r="A15" s="20" t="s">
        <v>211</v>
      </c>
      <c r="B15" s="9"/>
      <c r="C15" s="8" t="s">
        <v>212</v>
      </c>
      <c r="D15" s="9"/>
      <c r="E15" s="9" t="s">
        <v>213</v>
      </c>
      <c r="F15" s="9" t="s">
        <v>214</v>
      </c>
      <c r="G15" s="9" t="s">
        <v>215</v>
      </c>
      <c r="H15" s="9">
        <v>539100</v>
      </c>
      <c r="I15" s="9">
        <v>183400</v>
      </c>
      <c r="J15" s="10">
        <v>1994</v>
      </c>
      <c r="K15" s="9">
        <v>500</v>
      </c>
      <c r="L15" s="9" t="s">
        <v>46</v>
      </c>
      <c r="M15" s="8" t="s">
        <v>46</v>
      </c>
      <c r="N15" s="8" t="s">
        <v>45</v>
      </c>
      <c r="O15" s="9"/>
      <c r="P15" s="9" t="s">
        <v>216</v>
      </c>
      <c r="Q15" s="20" t="s">
        <v>50</v>
      </c>
      <c r="R15" s="10" t="s">
        <v>195</v>
      </c>
      <c r="S15" s="10" t="s">
        <v>195</v>
      </c>
      <c r="T15" s="20" t="s">
        <v>111</v>
      </c>
      <c r="U15" s="12" t="s">
        <v>50</v>
      </c>
      <c r="V15" s="12" t="s">
        <v>50</v>
      </c>
      <c r="W15" s="20" t="s">
        <v>50</v>
      </c>
      <c r="X15" s="12" t="s">
        <v>50</v>
      </c>
      <c r="Y15" s="76">
        <v>647</v>
      </c>
      <c r="Z15" s="12" t="s">
        <v>50</v>
      </c>
      <c r="AA15" s="76" t="s">
        <v>656</v>
      </c>
      <c r="AB15" s="18" t="s">
        <v>53</v>
      </c>
      <c r="AC15" s="18" t="s">
        <v>53</v>
      </c>
      <c r="AD15" s="18" t="s">
        <v>53</v>
      </c>
      <c r="AE15" s="18" t="s">
        <v>53</v>
      </c>
      <c r="AF15" s="10">
        <v>500</v>
      </c>
      <c r="AG15" s="33" t="s">
        <v>53</v>
      </c>
      <c r="AH15" s="95" t="s">
        <v>658</v>
      </c>
      <c r="AI15" s="9" t="s">
        <v>217</v>
      </c>
      <c r="AJ15" s="16"/>
      <c r="AK15" s="9"/>
      <c r="AL15" s="8"/>
      <c r="AM15" s="31" t="s">
        <v>72</v>
      </c>
      <c r="AN15" s="68" t="s">
        <v>657</v>
      </c>
    </row>
    <row r="16" spans="1:40" s="34" customFormat="1" ht="67.5">
      <c r="A16" s="20" t="s">
        <v>218</v>
      </c>
      <c r="B16" s="9"/>
      <c r="C16" s="8" t="s">
        <v>219</v>
      </c>
      <c r="D16" s="9"/>
      <c r="E16" s="9" t="s">
        <v>220</v>
      </c>
      <c r="F16" s="9" t="s">
        <v>214</v>
      </c>
      <c r="G16" s="9" t="s">
        <v>215</v>
      </c>
      <c r="H16" s="9">
        <v>539060</v>
      </c>
      <c r="I16" s="9">
        <v>183380</v>
      </c>
      <c r="J16" s="10">
        <v>1983</v>
      </c>
      <c r="K16" s="11" t="s">
        <v>221</v>
      </c>
      <c r="L16" s="9" t="s">
        <v>46</v>
      </c>
      <c r="M16" s="8" t="s">
        <v>46</v>
      </c>
      <c r="N16" s="8" t="s">
        <v>45</v>
      </c>
      <c r="O16" s="9"/>
      <c r="P16" s="9" t="s">
        <v>222</v>
      </c>
      <c r="Q16" s="20" t="s">
        <v>50</v>
      </c>
      <c r="R16" s="12" t="s">
        <v>223</v>
      </c>
      <c r="S16" s="10" t="s">
        <v>224</v>
      </c>
      <c r="T16" s="20" t="s">
        <v>225</v>
      </c>
      <c r="U16" s="12" t="s">
        <v>50</v>
      </c>
      <c r="V16" s="12" t="s">
        <v>50</v>
      </c>
      <c r="W16" s="20" t="s">
        <v>50</v>
      </c>
      <c r="X16" s="12" t="s">
        <v>50</v>
      </c>
      <c r="Y16" s="76" t="s">
        <v>659</v>
      </c>
      <c r="Z16" s="12" t="s">
        <v>50</v>
      </c>
      <c r="AA16" s="76" t="s">
        <v>656</v>
      </c>
      <c r="AB16" s="18" t="s">
        <v>53</v>
      </c>
      <c r="AC16" s="18" t="s">
        <v>53</v>
      </c>
      <c r="AD16" s="18" t="s">
        <v>53</v>
      </c>
      <c r="AE16" s="18" t="s">
        <v>53</v>
      </c>
      <c r="AF16" s="10">
        <v>120</v>
      </c>
      <c r="AG16" s="33" t="s">
        <v>53</v>
      </c>
      <c r="AH16" s="95" t="s">
        <v>658</v>
      </c>
      <c r="AI16" s="16" t="s">
        <v>45</v>
      </c>
      <c r="AJ16" s="16"/>
      <c r="AK16" s="9"/>
      <c r="AL16" s="8"/>
      <c r="AM16" s="31" t="s">
        <v>72</v>
      </c>
      <c r="AN16" s="68" t="s">
        <v>657</v>
      </c>
    </row>
    <row r="17" spans="1:40" ht="33.75">
      <c r="A17" s="20" t="s">
        <v>226</v>
      </c>
      <c r="B17" s="9"/>
      <c r="C17" s="8" t="s">
        <v>227</v>
      </c>
      <c r="D17" s="9" t="s">
        <v>228</v>
      </c>
      <c r="E17" s="9" t="s">
        <v>229</v>
      </c>
      <c r="F17" s="9" t="s">
        <v>151</v>
      </c>
      <c r="G17" s="9" t="s">
        <v>96</v>
      </c>
      <c r="H17" s="9">
        <v>531730</v>
      </c>
      <c r="I17" s="9">
        <v>183730</v>
      </c>
      <c r="J17" s="10">
        <v>1997</v>
      </c>
      <c r="K17" s="9" t="s">
        <v>615</v>
      </c>
      <c r="L17" s="8" t="s">
        <v>45</v>
      </c>
      <c r="M17" s="8" t="s">
        <v>46</v>
      </c>
      <c r="N17" s="14" t="s">
        <v>46</v>
      </c>
      <c r="O17" s="9"/>
      <c r="P17" s="9" t="s">
        <v>140</v>
      </c>
      <c r="Q17" s="9" t="s">
        <v>83</v>
      </c>
      <c r="R17" s="10" t="s">
        <v>110</v>
      </c>
      <c r="S17" s="10" t="s">
        <v>110</v>
      </c>
      <c r="T17" s="20" t="s">
        <v>111</v>
      </c>
      <c r="U17" s="12" t="s">
        <v>50</v>
      </c>
      <c r="V17" s="41">
        <v>0</v>
      </c>
      <c r="W17" s="9" t="s">
        <v>230</v>
      </c>
      <c r="X17" s="10">
        <v>0</v>
      </c>
      <c r="Y17" s="10">
        <v>0</v>
      </c>
      <c r="Z17" s="13" t="s">
        <v>72</v>
      </c>
      <c r="AA17" s="20" t="s">
        <v>52</v>
      </c>
      <c r="AB17" s="13" t="s">
        <v>72</v>
      </c>
      <c r="AC17" s="13" t="s">
        <v>72</v>
      </c>
      <c r="AD17" s="13" t="s">
        <v>72</v>
      </c>
      <c r="AE17" s="13" t="s">
        <v>72</v>
      </c>
      <c r="AF17" s="10">
        <v>0</v>
      </c>
      <c r="AG17" s="25" t="s">
        <v>72</v>
      </c>
      <c r="AH17" s="35" t="s">
        <v>231</v>
      </c>
      <c r="AI17" s="9" t="s">
        <v>232</v>
      </c>
      <c r="AJ17" s="16"/>
      <c r="AK17" s="9"/>
      <c r="AL17" s="31" t="s">
        <v>610</v>
      </c>
      <c r="AM17" s="31" t="s">
        <v>72</v>
      </c>
      <c r="AN17" s="20" t="s">
        <v>233</v>
      </c>
    </row>
    <row r="18" spans="1:40" s="34" customFormat="1" ht="101.25">
      <c r="A18" s="20" t="s">
        <v>234</v>
      </c>
      <c r="B18" s="9"/>
      <c r="C18" s="8" t="s">
        <v>235</v>
      </c>
      <c r="D18" s="9" t="s">
        <v>236</v>
      </c>
      <c r="E18" s="9" t="s">
        <v>237</v>
      </c>
      <c r="F18" s="9" t="s">
        <v>238</v>
      </c>
      <c r="G18" s="9" t="s">
        <v>239</v>
      </c>
      <c r="H18" s="9">
        <v>538400</v>
      </c>
      <c r="I18" s="9">
        <v>177600</v>
      </c>
      <c r="J18" s="10">
        <v>2001</v>
      </c>
      <c r="K18" s="9" t="s">
        <v>240</v>
      </c>
      <c r="L18" s="8" t="s">
        <v>45</v>
      </c>
      <c r="M18" s="9" t="s">
        <v>45</v>
      </c>
      <c r="N18" s="8" t="s">
        <v>45</v>
      </c>
      <c r="O18" s="9" t="s">
        <v>241</v>
      </c>
      <c r="P18" s="9" t="s">
        <v>82</v>
      </c>
      <c r="Q18" s="9" t="s">
        <v>48</v>
      </c>
      <c r="R18" s="12" t="s">
        <v>124</v>
      </c>
      <c r="S18" s="10" t="s">
        <v>125</v>
      </c>
      <c r="T18" s="8" t="s">
        <v>84</v>
      </c>
      <c r="U18" s="12" t="s">
        <v>50</v>
      </c>
      <c r="V18" s="12" t="s">
        <v>242</v>
      </c>
      <c r="W18" s="9" t="s">
        <v>243</v>
      </c>
      <c r="X18" s="10">
        <v>115</v>
      </c>
      <c r="Y18" s="10">
        <v>104</v>
      </c>
      <c r="Z18" s="13">
        <f>Y18/X18*100</f>
        <v>90.43478260869566</v>
      </c>
      <c r="AA18" s="8" t="s">
        <v>73</v>
      </c>
      <c r="AB18" s="10" t="s">
        <v>53</v>
      </c>
      <c r="AC18" s="10" t="s">
        <v>53</v>
      </c>
      <c r="AD18" s="10" t="s">
        <v>53</v>
      </c>
      <c r="AE18" s="10" t="s">
        <v>53</v>
      </c>
      <c r="AF18" s="10">
        <v>107</v>
      </c>
      <c r="AG18" s="12" t="s">
        <v>53</v>
      </c>
      <c r="AH18" s="35" t="s">
        <v>616</v>
      </c>
      <c r="AI18" s="9" t="s">
        <v>244</v>
      </c>
      <c r="AJ18" s="9" t="s">
        <v>245</v>
      </c>
      <c r="AK18" s="9"/>
      <c r="AL18" s="8" t="s">
        <v>210</v>
      </c>
      <c r="AM18" s="8" t="s">
        <v>246</v>
      </c>
      <c r="AN18" s="8" t="s">
        <v>247</v>
      </c>
    </row>
    <row r="19" spans="1:40" s="37" customFormat="1" ht="78.75">
      <c r="A19" s="9" t="s">
        <v>248</v>
      </c>
      <c r="B19" s="9" t="s">
        <v>249</v>
      </c>
      <c r="C19" s="8" t="s">
        <v>250</v>
      </c>
      <c r="D19" s="9" t="s">
        <v>251</v>
      </c>
      <c r="E19" s="9" t="s">
        <v>252</v>
      </c>
      <c r="F19" s="20" t="s">
        <v>253</v>
      </c>
      <c r="G19" s="9" t="s">
        <v>254</v>
      </c>
      <c r="H19" s="9">
        <v>518650</v>
      </c>
      <c r="I19" s="9">
        <v>189300</v>
      </c>
      <c r="J19" s="10">
        <v>1996</v>
      </c>
      <c r="K19" s="9">
        <v>361</v>
      </c>
      <c r="L19" s="9" t="s">
        <v>46</v>
      </c>
      <c r="M19" s="8" t="s">
        <v>46</v>
      </c>
      <c r="N19" s="8" t="s">
        <v>45</v>
      </c>
      <c r="O19" s="9"/>
      <c r="P19" s="9" t="s">
        <v>255</v>
      </c>
      <c r="Q19" s="9" t="s">
        <v>83</v>
      </c>
      <c r="R19" s="12" t="s">
        <v>184</v>
      </c>
      <c r="S19" s="12" t="s">
        <v>184</v>
      </c>
      <c r="T19" s="9" t="s">
        <v>256</v>
      </c>
      <c r="U19" s="22" t="s">
        <v>257</v>
      </c>
      <c r="V19" s="22">
        <v>1</v>
      </c>
      <c r="W19" s="9" t="s">
        <v>258</v>
      </c>
      <c r="X19" s="10" t="s">
        <v>72</v>
      </c>
      <c r="Y19" s="10" t="s">
        <v>259</v>
      </c>
      <c r="Z19" s="13">
        <v>100</v>
      </c>
      <c r="AA19" s="9" t="s">
        <v>260</v>
      </c>
      <c r="AB19" s="18">
        <v>18</v>
      </c>
      <c r="AC19" s="18">
        <v>34</v>
      </c>
      <c r="AD19" s="18" t="s">
        <v>261</v>
      </c>
      <c r="AE19" s="18">
        <v>612</v>
      </c>
      <c r="AF19" s="18">
        <v>361</v>
      </c>
      <c r="AG19" s="36">
        <f>AF19/AE19</f>
        <v>0.5898692810457516</v>
      </c>
      <c r="AH19" s="35" t="s">
        <v>262</v>
      </c>
      <c r="AI19" s="9" t="s">
        <v>263</v>
      </c>
      <c r="AJ19" s="9" t="s">
        <v>264</v>
      </c>
      <c r="AK19" s="32"/>
      <c r="AL19" s="8" t="s">
        <v>210</v>
      </c>
      <c r="AM19" s="9"/>
      <c r="AN19" s="9" t="s">
        <v>265</v>
      </c>
    </row>
    <row r="20" spans="1:40" s="37" customFormat="1" ht="33.75">
      <c r="A20" s="8" t="s">
        <v>266</v>
      </c>
      <c r="B20" s="8" t="s">
        <v>267</v>
      </c>
      <c r="C20" s="8" t="s">
        <v>268</v>
      </c>
      <c r="D20" s="8" t="s">
        <v>269</v>
      </c>
      <c r="E20" s="8" t="s">
        <v>270</v>
      </c>
      <c r="F20" s="8" t="s">
        <v>271</v>
      </c>
      <c r="G20" s="8" t="s">
        <v>44</v>
      </c>
      <c r="H20" s="9">
        <v>533040</v>
      </c>
      <c r="I20" s="9">
        <v>181670</v>
      </c>
      <c r="J20" s="10">
        <v>1985</v>
      </c>
      <c r="K20" s="11">
        <v>380</v>
      </c>
      <c r="L20" s="9" t="s">
        <v>46</v>
      </c>
      <c r="M20" s="8" t="s">
        <v>46</v>
      </c>
      <c r="N20" s="8" t="s">
        <v>45</v>
      </c>
      <c r="O20" s="8"/>
      <c r="P20" s="8" t="s">
        <v>272</v>
      </c>
      <c r="Q20" s="31" t="s">
        <v>50</v>
      </c>
      <c r="R20" s="12">
        <v>1569</v>
      </c>
      <c r="S20" s="10">
        <v>1720</v>
      </c>
      <c r="T20" s="8" t="s">
        <v>273</v>
      </c>
      <c r="U20" s="10" t="s">
        <v>274</v>
      </c>
      <c r="V20" s="22">
        <v>1</v>
      </c>
      <c r="W20" s="9" t="s">
        <v>275</v>
      </c>
      <c r="X20" s="10" t="s">
        <v>72</v>
      </c>
      <c r="Y20" s="10" t="s">
        <v>276</v>
      </c>
      <c r="Z20" s="13">
        <v>100</v>
      </c>
      <c r="AA20" s="8" t="s">
        <v>277</v>
      </c>
      <c r="AB20" s="10" t="s">
        <v>53</v>
      </c>
      <c r="AC20" s="10" t="s">
        <v>53</v>
      </c>
      <c r="AD20" s="10" t="s">
        <v>53</v>
      </c>
      <c r="AE20" s="10" t="s">
        <v>53</v>
      </c>
      <c r="AF20" s="10" t="s">
        <v>53</v>
      </c>
      <c r="AG20" s="12" t="s">
        <v>53</v>
      </c>
      <c r="AH20" s="38"/>
      <c r="AI20" s="8" t="s">
        <v>278</v>
      </c>
      <c r="AJ20" s="16"/>
      <c r="AK20" s="32"/>
      <c r="AL20" s="8"/>
      <c r="AM20" s="31" t="s">
        <v>72</v>
      </c>
      <c r="AN20" s="20" t="s">
        <v>233</v>
      </c>
    </row>
    <row r="21" spans="1:40" ht="112.5">
      <c r="A21" s="9" t="s">
        <v>279</v>
      </c>
      <c r="B21" s="9"/>
      <c r="C21" s="8" t="s">
        <v>280</v>
      </c>
      <c r="D21" s="9" t="s">
        <v>281</v>
      </c>
      <c r="E21" s="9" t="s">
        <v>282</v>
      </c>
      <c r="F21" s="9" t="s">
        <v>283</v>
      </c>
      <c r="G21" s="9" t="s">
        <v>122</v>
      </c>
      <c r="H21" s="9">
        <v>535245</v>
      </c>
      <c r="I21" s="9">
        <v>181157</v>
      </c>
      <c r="J21" s="10">
        <v>2006</v>
      </c>
      <c r="K21" s="9">
        <v>747</v>
      </c>
      <c r="L21" s="8" t="s">
        <v>45</v>
      </c>
      <c r="M21" s="8" t="s">
        <v>46</v>
      </c>
      <c r="N21" s="8" t="s">
        <v>45</v>
      </c>
      <c r="O21" s="9"/>
      <c r="P21" s="9" t="s">
        <v>140</v>
      </c>
      <c r="Q21" s="9" t="s">
        <v>48</v>
      </c>
      <c r="R21" s="12">
        <v>1843</v>
      </c>
      <c r="S21" s="10">
        <v>1854</v>
      </c>
      <c r="T21" s="8" t="s">
        <v>284</v>
      </c>
      <c r="U21" s="39">
        <v>0.108</v>
      </c>
      <c r="V21" s="22">
        <v>1</v>
      </c>
      <c r="W21" s="9" t="s">
        <v>285</v>
      </c>
      <c r="X21" s="10">
        <v>747</v>
      </c>
      <c r="Y21" s="10">
        <v>704</v>
      </c>
      <c r="Z21" s="13">
        <f>Y21/X21*100</f>
        <v>94.24364123159303</v>
      </c>
      <c r="AA21" s="8" t="s">
        <v>52</v>
      </c>
      <c r="AB21" s="18">
        <v>15</v>
      </c>
      <c r="AC21" s="18">
        <v>15</v>
      </c>
      <c r="AD21" s="18">
        <v>3.9</v>
      </c>
      <c r="AE21" s="18">
        <f>AB21*AC21</f>
        <v>225</v>
      </c>
      <c r="AF21" s="18">
        <v>747</v>
      </c>
      <c r="AG21" s="36">
        <f>AF21/AE21</f>
        <v>3.32</v>
      </c>
      <c r="AH21" s="19"/>
      <c r="AI21" s="9" t="s">
        <v>286</v>
      </c>
      <c r="AJ21" s="9" t="s">
        <v>287</v>
      </c>
      <c r="AK21" s="32"/>
      <c r="AL21" s="8" t="s">
        <v>147</v>
      </c>
      <c r="AM21" s="9" t="s">
        <v>72</v>
      </c>
      <c r="AN21" s="9" t="s">
        <v>148</v>
      </c>
    </row>
    <row r="22" spans="1:40" ht="67.5">
      <c r="A22" s="8" t="s">
        <v>288</v>
      </c>
      <c r="B22" s="8"/>
      <c r="C22" s="8" t="s">
        <v>289</v>
      </c>
      <c r="D22" s="8"/>
      <c r="E22" s="8" t="s">
        <v>290</v>
      </c>
      <c r="F22" s="31" t="s">
        <v>291</v>
      </c>
      <c r="G22" s="8" t="s">
        <v>44</v>
      </c>
      <c r="H22" s="9">
        <v>533810</v>
      </c>
      <c r="I22" s="9">
        <v>181190</v>
      </c>
      <c r="J22" s="10">
        <v>1982</v>
      </c>
      <c r="K22" s="12" t="s">
        <v>292</v>
      </c>
      <c r="L22" s="9" t="s">
        <v>46</v>
      </c>
      <c r="M22" s="8" t="s">
        <v>46</v>
      </c>
      <c r="N22" s="8" t="s">
        <v>45</v>
      </c>
      <c r="O22" s="8"/>
      <c r="P22" s="8" t="s">
        <v>272</v>
      </c>
      <c r="Q22" s="31" t="s">
        <v>48</v>
      </c>
      <c r="R22" s="12">
        <v>1730</v>
      </c>
      <c r="S22" s="10">
        <v>1770</v>
      </c>
      <c r="T22" s="8" t="s">
        <v>293</v>
      </c>
      <c r="U22" s="12" t="s">
        <v>50</v>
      </c>
      <c r="V22" s="12" t="s">
        <v>50</v>
      </c>
      <c r="W22" s="20" t="s">
        <v>294</v>
      </c>
      <c r="X22" s="12">
        <v>0</v>
      </c>
      <c r="Y22" s="12">
        <v>89</v>
      </c>
      <c r="Z22" s="25">
        <v>100</v>
      </c>
      <c r="AA22" s="31" t="s">
        <v>50</v>
      </c>
      <c r="AB22" s="10" t="s">
        <v>53</v>
      </c>
      <c r="AC22" s="10" t="s">
        <v>53</v>
      </c>
      <c r="AD22" s="10" t="s">
        <v>53</v>
      </c>
      <c r="AE22" s="10" t="s">
        <v>53</v>
      </c>
      <c r="AF22" s="18">
        <v>89</v>
      </c>
      <c r="AG22" s="12" t="s">
        <v>53</v>
      </c>
      <c r="AH22" s="15" t="s">
        <v>295</v>
      </c>
      <c r="AI22" s="8" t="s">
        <v>296</v>
      </c>
      <c r="AJ22" s="16"/>
      <c r="AK22" s="16"/>
      <c r="AL22" s="8" t="s">
        <v>297</v>
      </c>
      <c r="AM22" s="8" t="s">
        <v>72</v>
      </c>
      <c r="AN22" s="8" t="s">
        <v>298</v>
      </c>
    </row>
    <row r="23" spans="1:40" ht="101.25">
      <c r="A23" s="8" t="s">
        <v>299</v>
      </c>
      <c r="B23" s="8" t="s">
        <v>300</v>
      </c>
      <c r="C23" s="8" t="s">
        <v>301</v>
      </c>
      <c r="D23" s="8" t="s">
        <v>302</v>
      </c>
      <c r="E23" s="8" t="s">
        <v>303</v>
      </c>
      <c r="F23" s="8" t="s">
        <v>304</v>
      </c>
      <c r="G23" s="8" t="s">
        <v>305</v>
      </c>
      <c r="H23" s="9">
        <v>528320</v>
      </c>
      <c r="I23" s="9">
        <v>181950</v>
      </c>
      <c r="J23" s="10">
        <v>2006</v>
      </c>
      <c r="K23" s="9" t="s">
        <v>306</v>
      </c>
      <c r="L23" s="8" t="s">
        <v>45</v>
      </c>
      <c r="M23" s="9" t="s">
        <v>45</v>
      </c>
      <c r="N23" s="8" t="s">
        <v>45</v>
      </c>
      <c r="O23" s="8"/>
      <c r="P23" s="9" t="s">
        <v>140</v>
      </c>
      <c r="Q23" s="8" t="s">
        <v>83</v>
      </c>
      <c r="R23" s="40">
        <v>1750</v>
      </c>
      <c r="S23" s="40">
        <v>1850</v>
      </c>
      <c r="T23" s="8" t="s">
        <v>84</v>
      </c>
      <c r="U23" s="41">
        <v>0.6</v>
      </c>
      <c r="V23" s="22">
        <v>0.2</v>
      </c>
      <c r="W23" s="9" t="s">
        <v>307</v>
      </c>
      <c r="X23" s="10">
        <v>335</v>
      </c>
      <c r="Y23" s="10">
        <v>301</v>
      </c>
      <c r="Z23" s="13">
        <f aca="true" t="shared" si="1" ref="Z23:Z28">Y23/X23*100</f>
        <v>89.8507462686567</v>
      </c>
      <c r="AA23" s="8" t="s">
        <v>308</v>
      </c>
      <c r="AB23" s="18">
        <v>14.3</v>
      </c>
      <c r="AC23" s="18">
        <v>8</v>
      </c>
      <c r="AD23" s="18">
        <v>4.15</v>
      </c>
      <c r="AE23" s="18">
        <f>AB23*AC23</f>
        <v>114.4</v>
      </c>
      <c r="AF23" s="18">
        <v>349</v>
      </c>
      <c r="AG23" s="36">
        <f>AF23/AE23</f>
        <v>3.0506993006993004</v>
      </c>
      <c r="AH23" s="19" t="s">
        <v>309</v>
      </c>
      <c r="AI23" s="16" t="s">
        <v>310</v>
      </c>
      <c r="AJ23" s="8" t="s">
        <v>311</v>
      </c>
      <c r="AK23" s="14" t="s">
        <v>45</v>
      </c>
      <c r="AL23" s="8" t="s">
        <v>312</v>
      </c>
      <c r="AM23" s="8" t="s">
        <v>72</v>
      </c>
      <c r="AN23" s="8" t="s">
        <v>313</v>
      </c>
    </row>
    <row r="24" spans="1:40" ht="78.75">
      <c r="A24" s="9" t="s">
        <v>314</v>
      </c>
      <c r="B24" s="9"/>
      <c r="C24" s="8" t="s">
        <v>315</v>
      </c>
      <c r="D24" s="9" t="s">
        <v>316</v>
      </c>
      <c r="E24" s="9" t="s">
        <v>317</v>
      </c>
      <c r="F24" s="20" t="s">
        <v>318</v>
      </c>
      <c r="G24" s="9" t="s">
        <v>319</v>
      </c>
      <c r="H24" s="9">
        <v>522192</v>
      </c>
      <c r="I24" s="9">
        <v>173612</v>
      </c>
      <c r="J24" s="10">
        <v>2003</v>
      </c>
      <c r="K24" s="9">
        <v>108</v>
      </c>
      <c r="L24" s="8" t="s">
        <v>45</v>
      </c>
      <c r="M24" s="8" t="s">
        <v>46</v>
      </c>
      <c r="N24" s="14" t="s">
        <v>46</v>
      </c>
      <c r="O24" s="9"/>
      <c r="P24" s="9" t="s">
        <v>47</v>
      </c>
      <c r="Q24" s="9" t="s">
        <v>83</v>
      </c>
      <c r="R24" s="12" t="s">
        <v>125</v>
      </c>
      <c r="S24" s="10" t="s">
        <v>320</v>
      </c>
      <c r="T24" s="9" t="s">
        <v>321</v>
      </c>
      <c r="U24" s="41">
        <v>1</v>
      </c>
      <c r="V24" s="22">
        <v>1</v>
      </c>
      <c r="W24" s="9" t="s">
        <v>322</v>
      </c>
      <c r="X24" s="10">
        <v>0</v>
      </c>
      <c r="Y24" s="10">
        <v>0</v>
      </c>
      <c r="Z24" s="13">
        <v>0</v>
      </c>
      <c r="AA24" s="9" t="s">
        <v>323</v>
      </c>
      <c r="AB24" s="18" t="s">
        <v>143</v>
      </c>
      <c r="AC24" s="18" t="s">
        <v>143</v>
      </c>
      <c r="AD24" s="18">
        <v>3.24</v>
      </c>
      <c r="AE24" s="18">
        <v>289.5</v>
      </c>
      <c r="AF24" s="18">
        <v>108</v>
      </c>
      <c r="AG24" s="36">
        <f>AF24/AE24</f>
        <v>0.37305699481865284</v>
      </c>
      <c r="AH24" s="19" t="s">
        <v>324</v>
      </c>
      <c r="AI24" s="9" t="s">
        <v>325</v>
      </c>
      <c r="AJ24" s="9" t="s">
        <v>326</v>
      </c>
      <c r="AK24" s="16"/>
      <c r="AL24" s="8" t="s">
        <v>210</v>
      </c>
      <c r="AM24" s="8" t="s">
        <v>327</v>
      </c>
      <c r="AN24" s="8" t="s">
        <v>328</v>
      </c>
    </row>
    <row r="25" spans="1:40" ht="157.5">
      <c r="A25" s="20" t="s">
        <v>329</v>
      </c>
      <c r="B25" s="9" t="s">
        <v>330</v>
      </c>
      <c r="C25" s="8" t="s">
        <v>331</v>
      </c>
      <c r="D25" s="9" t="s">
        <v>332</v>
      </c>
      <c r="E25" s="9" t="s">
        <v>333</v>
      </c>
      <c r="F25" s="9" t="s">
        <v>334</v>
      </c>
      <c r="G25" s="9" t="s">
        <v>122</v>
      </c>
      <c r="H25" s="9">
        <v>533900</v>
      </c>
      <c r="I25" s="9">
        <v>180700</v>
      </c>
      <c r="J25" s="10">
        <v>1987</v>
      </c>
      <c r="K25" s="9" t="s">
        <v>335</v>
      </c>
      <c r="L25" s="9" t="s">
        <v>46</v>
      </c>
      <c r="M25" s="8" t="s">
        <v>46</v>
      </c>
      <c r="N25" s="8" t="s">
        <v>45</v>
      </c>
      <c r="O25" s="9"/>
      <c r="P25" s="9" t="s">
        <v>336</v>
      </c>
      <c r="Q25" s="20" t="s">
        <v>48</v>
      </c>
      <c r="R25" s="12">
        <v>1350</v>
      </c>
      <c r="S25" s="10">
        <v>1540</v>
      </c>
      <c r="T25" s="20" t="s">
        <v>225</v>
      </c>
      <c r="U25" s="22">
        <v>0.5</v>
      </c>
      <c r="V25" s="22">
        <v>1</v>
      </c>
      <c r="W25" s="20" t="s">
        <v>50</v>
      </c>
      <c r="X25" s="12">
        <v>420</v>
      </c>
      <c r="Y25" s="12">
        <v>389</v>
      </c>
      <c r="Z25" s="13">
        <f t="shared" si="1"/>
        <v>92.61904761904762</v>
      </c>
      <c r="AA25" s="9" t="s">
        <v>73</v>
      </c>
      <c r="AB25" s="10" t="s">
        <v>53</v>
      </c>
      <c r="AC25" s="10" t="s">
        <v>53</v>
      </c>
      <c r="AD25" s="10" t="s">
        <v>53</v>
      </c>
      <c r="AE25" s="10" t="s">
        <v>53</v>
      </c>
      <c r="AF25" s="10" t="s">
        <v>53</v>
      </c>
      <c r="AG25" s="12" t="s">
        <v>53</v>
      </c>
      <c r="AH25" s="15" t="s">
        <v>617</v>
      </c>
      <c r="AI25" s="9" t="s">
        <v>337</v>
      </c>
      <c r="AJ25" s="9" t="s">
        <v>338</v>
      </c>
      <c r="AK25" s="16"/>
      <c r="AL25" s="8" t="s">
        <v>339</v>
      </c>
      <c r="AM25" s="9"/>
      <c r="AN25" s="9" t="s">
        <v>340</v>
      </c>
    </row>
    <row r="26" spans="1:40" ht="67.5">
      <c r="A26" s="9" t="s">
        <v>341</v>
      </c>
      <c r="B26" s="9"/>
      <c r="C26" s="8"/>
      <c r="D26" s="9" t="s">
        <v>342</v>
      </c>
      <c r="E26" s="9" t="s">
        <v>343</v>
      </c>
      <c r="F26" s="9" t="s">
        <v>344</v>
      </c>
      <c r="G26" s="9" t="s">
        <v>254</v>
      </c>
      <c r="H26" s="9">
        <v>518350</v>
      </c>
      <c r="I26" s="9">
        <v>167600</v>
      </c>
      <c r="J26" s="10">
        <v>2009</v>
      </c>
      <c r="K26" s="9">
        <v>200</v>
      </c>
      <c r="L26" s="8" t="s">
        <v>45</v>
      </c>
      <c r="M26" s="8" t="s">
        <v>46</v>
      </c>
      <c r="N26" s="14" t="s">
        <v>46</v>
      </c>
      <c r="O26" s="9"/>
      <c r="P26" s="9" t="s">
        <v>47</v>
      </c>
      <c r="Q26" s="9" t="s">
        <v>83</v>
      </c>
      <c r="R26" s="12">
        <v>1840</v>
      </c>
      <c r="S26" s="42" t="s">
        <v>345</v>
      </c>
      <c r="T26" s="9" t="s">
        <v>84</v>
      </c>
      <c r="U26" s="10" t="s">
        <v>346</v>
      </c>
      <c r="V26" s="22">
        <v>0.31</v>
      </c>
      <c r="W26" s="9" t="s">
        <v>347</v>
      </c>
      <c r="X26" s="10" t="s">
        <v>72</v>
      </c>
      <c r="Y26" s="10">
        <v>36</v>
      </c>
      <c r="Z26" s="10">
        <v>100</v>
      </c>
      <c r="AA26" s="9" t="s">
        <v>348</v>
      </c>
      <c r="AB26" s="18"/>
      <c r="AC26" s="18"/>
      <c r="AD26" s="18" t="s">
        <v>349</v>
      </c>
      <c r="AE26" s="18">
        <v>1003.5</v>
      </c>
      <c r="AF26" s="18">
        <v>200</v>
      </c>
      <c r="AG26" s="36">
        <f>AF26/AE26</f>
        <v>0.19930244145490783</v>
      </c>
      <c r="AH26" s="15" t="s">
        <v>350</v>
      </c>
      <c r="AI26" s="16" t="s">
        <v>45</v>
      </c>
      <c r="AJ26" s="9" t="s">
        <v>351</v>
      </c>
      <c r="AK26" s="16"/>
      <c r="AL26" s="8" t="s">
        <v>210</v>
      </c>
      <c r="AM26" s="8" t="s">
        <v>58</v>
      </c>
      <c r="AN26" s="9" t="s">
        <v>352</v>
      </c>
    </row>
    <row r="27" spans="1:40" ht="56.25">
      <c r="A27" s="20" t="s">
        <v>353</v>
      </c>
      <c r="B27" s="9" t="s">
        <v>354</v>
      </c>
      <c r="C27" s="8" t="s">
        <v>355</v>
      </c>
      <c r="D27" s="9"/>
      <c r="E27" s="9" t="s">
        <v>356</v>
      </c>
      <c r="F27" s="9" t="s">
        <v>357</v>
      </c>
      <c r="G27" s="9" t="s">
        <v>358</v>
      </c>
      <c r="H27" s="9">
        <v>526540</v>
      </c>
      <c r="I27" s="9">
        <v>169930</v>
      </c>
      <c r="J27" s="10">
        <v>1988</v>
      </c>
      <c r="K27" s="9">
        <v>738</v>
      </c>
      <c r="L27" s="8" t="s">
        <v>45</v>
      </c>
      <c r="M27" s="9" t="s">
        <v>45</v>
      </c>
      <c r="N27" s="8" t="s">
        <v>45</v>
      </c>
      <c r="O27" s="9"/>
      <c r="P27" s="9" t="s">
        <v>359</v>
      </c>
      <c r="Q27" s="31" t="s">
        <v>50</v>
      </c>
      <c r="R27" s="10">
        <v>1117</v>
      </c>
      <c r="S27" s="10">
        <v>1538</v>
      </c>
      <c r="T27" s="8" t="s">
        <v>360</v>
      </c>
      <c r="U27" s="12" t="s">
        <v>50</v>
      </c>
      <c r="V27" s="22">
        <v>1</v>
      </c>
      <c r="W27" s="12" t="s">
        <v>50</v>
      </c>
      <c r="X27" s="10" t="s">
        <v>72</v>
      </c>
      <c r="Y27" s="12">
        <v>738</v>
      </c>
      <c r="Z27" s="10">
        <v>100</v>
      </c>
      <c r="AA27" s="8" t="s">
        <v>73</v>
      </c>
      <c r="AB27" s="18" t="s">
        <v>53</v>
      </c>
      <c r="AC27" s="18" t="s">
        <v>53</v>
      </c>
      <c r="AD27" s="18" t="s">
        <v>53</v>
      </c>
      <c r="AE27" s="18" t="s">
        <v>53</v>
      </c>
      <c r="AF27" s="18" t="s">
        <v>53</v>
      </c>
      <c r="AG27" s="33" t="s">
        <v>53</v>
      </c>
      <c r="AH27" s="19"/>
      <c r="AI27" s="9" t="s">
        <v>361</v>
      </c>
      <c r="AJ27" s="9" t="s">
        <v>362</v>
      </c>
      <c r="AK27" s="16" t="s">
        <v>45</v>
      </c>
      <c r="AL27" s="8" t="s">
        <v>363</v>
      </c>
      <c r="AM27" s="8"/>
      <c r="AN27" s="31" t="s">
        <v>364</v>
      </c>
    </row>
    <row r="28" spans="1:40" ht="56.25">
      <c r="A28" s="20" t="s">
        <v>365</v>
      </c>
      <c r="B28" s="9"/>
      <c r="C28" s="8"/>
      <c r="D28" s="9"/>
      <c r="E28" s="9" t="s">
        <v>366</v>
      </c>
      <c r="F28" s="9" t="s">
        <v>367</v>
      </c>
      <c r="G28" s="9" t="s">
        <v>305</v>
      </c>
      <c r="H28" s="9">
        <v>529330</v>
      </c>
      <c r="I28" s="9">
        <v>181070</v>
      </c>
      <c r="J28" s="10">
        <v>2009</v>
      </c>
      <c r="K28" s="9" t="s">
        <v>368</v>
      </c>
      <c r="L28" s="8" t="s">
        <v>45</v>
      </c>
      <c r="M28" s="9" t="s">
        <v>45</v>
      </c>
      <c r="N28" s="8" t="s">
        <v>45</v>
      </c>
      <c r="O28" s="9" t="s">
        <v>369</v>
      </c>
      <c r="P28" s="9" t="s">
        <v>140</v>
      </c>
      <c r="Q28" s="31" t="s">
        <v>50</v>
      </c>
      <c r="R28" s="12">
        <v>1694</v>
      </c>
      <c r="S28" s="10">
        <v>1800</v>
      </c>
      <c r="T28" s="20" t="s">
        <v>111</v>
      </c>
      <c r="U28" s="12" t="s">
        <v>50</v>
      </c>
      <c r="V28" s="12" t="s">
        <v>50</v>
      </c>
      <c r="W28" s="20" t="s">
        <v>370</v>
      </c>
      <c r="X28" s="12">
        <v>2516</v>
      </c>
      <c r="Y28" s="12">
        <v>1825</v>
      </c>
      <c r="Z28" s="13">
        <f t="shared" si="1"/>
        <v>72.53577106518283</v>
      </c>
      <c r="AA28" s="9" t="s">
        <v>154</v>
      </c>
      <c r="AB28" s="18" t="s">
        <v>53</v>
      </c>
      <c r="AC28" s="18" t="s">
        <v>53</v>
      </c>
      <c r="AD28" s="18" t="s">
        <v>53</v>
      </c>
      <c r="AE28" s="18" t="s">
        <v>53</v>
      </c>
      <c r="AF28" s="18" t="s">
        <v>53</v>
      </c>
      <c r="AG28" s="33" t="s">
        <v>53</v>
      </c>
      <c r="AH28" s="15" t="s">
        <v>371</v>
      </c>
      <c r="AI28" s="16"/>
      <c r="AJ28" s="16"/>
      <c r="AK28" s="16"/>
      <c r="AL28" s="8" t="s">
        <v>372</v>
      </c>
      <c r="AM28" s="9" t="s">
        <v>72</v>
      </c>
      <c r="AN28" s="9" t="s">
        <v>117</v>
      </c>
    </row>
    <row r="29" spans="1:40" ht="123.75">
      <c r="A29" s="9" t="s">
        <v>373</v>
      </c>
      <c r="B29" s="9"/>
      <c r="C29" s="8" t="s">
        <v>374</v>
      </c>
      <c r="D29" s="8" t="s">
        <v>375</v>
      </c>
      <c r="E29" s="9" t="s">
        <v>376</v>
      </c>
      <c r="F29" s="9" t="s">
        <v>377</v>
      </c>
      <c r="G29" s="9" t="s">
        <v>378</v>
      </c>
      <c r="H29" s="9">
        <v>547990</v>
      </c>
      <c r="I29" s="9">
        <v>164030</v>
      </c>
      <c r="J29" s="10">
        <v>2006</v>
      </c>
      <c r="K29" s="9">
        <v>135</v>
      </c>
      <c r="L29" s="8" t="s">
        <v>45</v>
      </c>
      <c r="M29" s="8" t="s">
        <v>45</v>
      </c>
      <c r="N29" s="8" t="s">
        <v>45</v>
      </c>
      <c r="O29" s="9" t="s">
        <v>379</v>
      </c>
      <c r="P29" s="9" t="s">
        <v>380</v>
      </c>
      <c r="Q29" s="9" t="s">
        <v>48</v>
      </c>
      <c r="R29" s="12" t="s">
        <v>195</v>
      </c>
      <c r="S29" s="10" t="s">
        <v>125</v>
      </c>
      <c r="T29" s="20" t="s">
        <v>111</v>
      </c>
      <c r="U29" s="12" t="s">
        <v>381</v>
      </c>
      <c r="V29" s="12" t="s">
        <v>382</v>
      </c>
      <c r="W29" s="9" t="s">
        <v>383</v>
      </c>
      <c r="X29" s="10">
        <v>116</v>
      </c>
      <c r="Y29" s="10" t="s">
        <v>384</v>
      </c>
      <c r="Z29" s="13">
        <v>100</v>
      </c>
      <c r="AA29" s="9" t="s">
        <v>385</v>
      </c>
      <c r="AB29" s="18" t="s">
        <v>53</v>
      </c>
      <c r="AC29" s="18" t="s">
        <v>53</v>
      </c>
      <c r="AD29" s="18" t="s">
        <v>53</v>
      </c>
      <c r="AE29" s="18">
        <v>50</v>
      </c>
      <c r="AF29" s="18">
        <v>116</v>
      </c>
      <c r="AG29" s="36">
        <f>AF29/AE29</f>
        <v>2.32</v>
      </c>
      <c r="AH29" s="15" t="s">
        <v>386</v>
      </c>
      <c r="AI29" s="9" t="s">
        <v>387</v>
      </c>
      <c r="AJ29" s="9" t="s">
        <v>388</v>
      </c>
      <c r="AK29" s="16"/>
      <c r="AL29" s="8"/>
      <c r="AM29" s="48" t="s">
        <v>389</v>
      </c>
      <c r="AN29" s="9" t="s">
        <v>72</v>
      </c>
    </row>
    <row r="30" spans="1:40" ht="101.25">
      <c r="A30" s="20" t="s">
        <v>390</v>
      </c>
      <c r="B30" s="9"/>
      <c r="C30" s="8" t="s">
        <v>391</v>
      </c>
      <c r="D30" s="8" t="s">
        <v>392</v>
      </c>
      <c r="E30" s="9" t="s">
        <v>393</v>
      </c>
      <c r="F30" s="9" t="s">
        <v>394</v>
      </c>
      <c r="G30" s="9" t="s">
        <v>66</v>
      </c>
      <c r="H30" s="9">
        <v>532820</v>
      </c>
      <c r="I30" s="9">
        <v>180200</v>
      </c>
      <c r="J30" s="10">
        <v>1991</v>
      </c>
      <c r="K30" s="9">
        <v>227</v>
      </c>
      <c r="L30" s="9" t="s">
        <v>46</v>
      </c>
      <c r="M30" s="8" t="s">
        <v>46</v>
      </c>
      <c r="N30" s="8" t="s">
        <v>45</v>
      </c>
      <c r="O30" s="9"/>
      <c r="P30" s="8" t="s">
        <v>336</v>
      </c>
      <c r="Q30" s="31" t="s">
        <v>50</v>
      </c>
      <c r="R30" s="12">
        <v>1540</v>
      </c>
      <c r="S30" s="10">
        <v>1714</v>
      </c>
      <c r="T30" s="9" t="s">
        <v>84</v>
      </c>
      <c r="U30" s="12" t="s">
        <v>50</v>
      </c>
      <c r="V30" s="41">
        <v>0.67</v>
      </c>
      <c r="W30" s="9" t="s">
        <v>50</v>
      </c>
      <c r="X30" s="10">
        <v>227</v>
      </c>
      <c r="Y30" s="10">
        <v>193</v>
      </c>
      <c r="Z30" s="13">
        <f aca="true" t="shared" si="2" ref="Z30:Z40">Y30/X30*100</f>
        <v>85.02202643171806</v>
      </c>
      <c r="AA30" s="8" t="s">
        <v>73</v>
      </c>
      <c r="AB30" s="18">
        <v>6</v>
      </c>
      <c r="AC30" s="18">
        <v>3</v>
      </c>
      <c r="AD30" s="18" t="s">
        <v>53</v>
      </c>
      <c r="AE30" s="18">
        <f>AC30*AB30</f>
        <v>18</v>
      </c>
      <c r="AF30" s="18">
        <v>227</v>
      </c>
      <c r="AG30" s="36">
        <f>AF30/AE30</f>
        <v>12.61111111111111</v>
      </c>
      <c r="AH30" s="19" t="s">
        <v>395</v>
      </c>
      <c r="AI30" s="9" t="s">
        <v>396</v>
      </c>
      <c r="AJ30" s="9" t="s">
        <v>397</v>
      </c>
      <c r="AK30" s="16" t="s">
        <v>45</v>
      </c>
      <c r="AL30" s="8" t="s">
        <v>398</v>
      </c>
      <c r="AM30" s="9"/>
      <c r="AN30" s="20" t="s">
        <v>399</v>
      </c>
    </row>
    <row r="31" spans="1:40" ht="101.25">
      <c r="A31" s="20" t="s">
        <v>400</v>
      </c>
      <c r="B31" s="9"/>
      <c r="C31" s="8" t="s">
        <v>401</v>
      </c>
      <c r="D31" s="32" t="s">
        <v>402</v>
      </c>
      <c r="E31" s="9" t="s">
        <v>403</v>
      </c>
      <c r="F31" s="9" t="s">
        <v>404</v>
      </c>
      <c r="G31" s="9" t="s">
        <v>405</v>
      </c>
      <c r="H31" s="9">
        <v>527080</v>
      </c>
      <c r="I31" s="9">
        <v>177650</v>
      </c>
      <c r="J31" s="10">
        <v>2000</v>
      </c>
      <c r="K31" s="11" t="s">
        <v>406</v>
      </c>
      <c r="L31" s="9" t="s">
        <v>46</v>
      </c>
      <c r="M31" s="8" t="s">
        <v>45</v>
      </c>
      <c r="N31" s="8" t="s">
        <v>45</v>
      </c>
      <c r="O31" s="9"/>
      <c r="P31" s="9" t="s">
        <v>140</v>
      </c>
      <c r="Q31" s="9" t="s">
        <v>83</v>
      </c>
      <c r="R31" s="12">
        <v>1712</v>
      </c>
      <c r="S31" s="10">
        <v>1842</v>
      </c>
      <c r="T31" s="8" t="s">
        <v>84</v>
      </c>
      <c r="U31" s="12" t="s">
        <v>50</v>
      </c>
      <c r="V31" s="12" t="s">
        <v>407</v>
      </c>
      <c r="W31" s="9" t="s">
        <v>408</v>
      </c>
      <c r="X31" s="10">
        <v>290</v>
      </c>
      <c r="Y31" s="10">
        <v>198</v>
      </c>
      <c r="Z31" s="13">
        <f t="shared" si="2"/>
        <v>68.27586206896552</v>
      </c>
      <c r="AA31" s="8" t="s">
        <v>73</v>
      </c>
      <c r="AB31" s="18" t="s">
        <v>53</v>
      </c>
      <c r="AC31" s="18" t="s">
        <v>53</v>
      </c>
      <c r="AD31" s="18" t="s">
        <v>53</v>
      </c>
      <c r="AE31" s="18" t="s">
        <v>53</v>
      </c>
      <c r="AF31" s="18" t="s">
        <v>53</v>
      </c>
      <c r="AG31" s="33" t="s">
        <v>53</v>
      </c>
      <c r="AH31" s="15" t="s">
        <v>409</v>
      </c>
      <c r="AI31" s="9" t="s">
        <v>410</v>
      </c>
      <c r="AJ31" s="9" t="s">
        <v>411</v>
      </c>
      <c r="AK31" s="16"/>
      <c r="AL31" s="8" t="s">
        <v>412</v>
      </c>
      <c r="AM31" s="8" t="s">
        <v>72</v>
      </c>
      <c r="AN31" s="31" t="s">
        <v>618</v>
      </c>
    </row>
    <row r="32" spans="1:40" ht="135">
      <c r="A32" s="20" t="s">
        <v>413</v>
      </c>
      <c r="B32" s="9" t="s">
        <v>414</v>
      </c>
      <c r="C32" s="8" t="s">
        <v>415</v>
      </c>
      <c r="D32" s="9" t="s">
        <v>416</v>
      </c>
      <c r="E32" s="9" t="s">
        <v>417</v>
      </c>
      <c r="F32" s="9" t="s">
        <v>418</v>
      </c>
      <c r="G32" s="9" t="s">
        <v>96</v>
      </c>
      <c r="H32" s="9">
        <v>532320</v>
      </c>
      <c r="I32" s="9">
        <v>182424</v>
      </c>
      <c r="J32" s="10">
        <v>2000</v>
      </c>
      <c r="K32" s="9">
        <v>1053</v>
      </c>
      <c r="L32" s="9" t="s">
        <v>46</v>
      </c>
      <c r="M32" s="8" t="s">
        <v>46</v>
      </c>
      <c r="N32" s="8" t="s">
        <v>45</v>
      </c>
      <c r="O32" s="9"/>
      <c r="P32" s="9" t="s">
        <v>82</v>
      </c>
      <c r="Q32" s="9" t="s">
        <v>83</v>
      </c>
      <c r="R32" s="12" t="s">
        <v>124</v>
      </c>
      <c r="S32" s="10" t="s">
        <v>125</v>
      </c>
      <c r="T32" s="8" t="s">
        <v>84</v>
      </c>
      <c r="U32" s="12" t="s">
        <v>419</v>
      </c>
      <c r="V32" s="12" t="s">
        <v>420</v>
      </c>
      <c r="W32" s="9" t="s">
        <v>421</v>
      </c>
      <c r="X32" s="10" t="s">
        <v>72</v>
      </c>
      <c r="Y32" s="10">
        <v>164</v>
      </c>
      <c r="Z32" s="13" t="s">
        <v>422</v>
      </c>
      <c r="AA32" s="9" t="s">
        <v>52</v>
      </c>
      <c r="AB32" s="18" t="s">
        <v>53</v>
      </c>
      <c r="AC32" s="18" t="s">
        <v>53</v>
      </c>
      <c r="AD32" s="18" t="s">
        <v>53</v>
      </c>
      <c r="AE32" s="18" t="s">
        <v>53</v>
      </c>
      <c r="AF32" s="18" t="s">
        <v>53</v>
      </c>
      <c r="AG32" s="33" t="s">
        <v>53</v>
      </c>
      <c r="AH32" s="19" t="s">
        <v>423</v>
      </c>
      <c r="AI32" s="9" t="s">
        <v>424</v>
      </c>
      <c r="AJ32" s="9" t="s">
        <v>425</v>
      </c>
      <c r="AK32" s="16" t="s">
        <v>45</v>
      </c>
      <c r="AL32" s="8" t="s">
        <v>210</v>
      </c>
      <c r="AM32" s="9" t="s">
        <v>72</v>
      </c>
      <c r="AN32" s="9" t="s">
        <v>426</v>
      </c>
    </row>
    <row r="33" spans="1:40" ht="78.75">
      <c r="A33" s="20" t="s">
        <v>427</v>
      </c>
      <c r="B33" s="9"/>
      <c r="C33" s="8" t="s">
        <v>428</v>
      </c>
      <c r="D33" s="9" t="s">
        <v>429</v>
      </c>
      <c r="E33" s="9" t="s">
        <v>430</v>
      </c>
      <c r="F33" s="9" t="s">
        <v>431</v>
      </c>
      <c r="G33" s="9" t="s">
        <v>44</v>
      </c>
      <c r="H33" s="9">
        <v>532582</v>
      </c>
      <c r="I33" s="9">
        <v>181100</v>
      </c>
      <c r="J33" s="10">
        <v>1996</v>
      </c>
      <c r="K33" s="11" t="s">
        <v>432</v>
      </c>
      <c r="L33" s="9" t="s">
        <v>46</v>
      </c>
      <c r="M33" s="8" t="s">
        <v>46</v>
      </c>
      <c r="N33" s="8" t="s">
        <v>45</v>
      </c>
      <c r="O33" s="9"/>
      <c r="P33" s="9" t="s">
        <v>140</v>
      </c>
      <c r="Q33" s="9" t="s">
        <v>83</v>
      </c>
      <c r="R33" s="10" t="s">
        <v>195</v>
      </c>
      <c r="S33" s="10">
        <v>1853</v>
      </c>
      <c r="T33" s="9" t="s">
        <v>84</v>
      </c>
      <c r="U33" s="12" t="s">
        <v>50</v>
      </c>
      <c r="V33" s="10" t="s">
        <v>433</v>
      </c>
      <c r="W33" s="9" t="s">
        <v>434</v>
      </c>
      <c r="X33" s="10">
        <v>274</v>
      </c>
      <c r="Y33" s="10">
        <v>270</v>
      </c>
      <c r="Z33" s="13">
        <f t="shared" si="2"/>
        <v>98.54014598540147</v>
      </c>
      <c r="AA33" s="9" t="s">
        <v>73</v>
      </c>
      <c r="AB33" s="18" t="s">
        <v>53</v>
      </c>
      <c r="AC33" s="18" t="s">
        <v>53</v>
      </c>
      <c r="AD33" s="18" t="s">
        <v>53</v>
      </c>
      <c r="AE33" s="18" t="s">
        <v>53</v>
      </c>
      <c r="AF33" s="18" t="s">
        <v>53</v>
      </c>
      <c r="AG33" s="33" t="s">
        <v>53</v>
      </c>
      <c r="AH33" s="19" t="s">
        <v>435</v>
      </c>
      <c r="AI33" s="9" t="s">
        <v>436</v>
      </c>
      <c r="AJ33" s="9" t="s">
        <v>437</v>
      </c>
      <c r="AK33" s="16"/>
      <c r="AL33" s="8" t="s">
        <v>438</v>
      </c>
      <c r="AM33" s="9" t="s">
        <v>72</v>
      </c>
      <c r="AN33" s="9" t="s">
        <v>439</v>
      </c>
    </row>
    <row r="34" spans="1:40" ht="33.75">
      <c r="A34" s="20" t="s">
        <v>440</v>
      </c>
      <c r="B34" s="9"/>
      <c r="C34" s="8" t="s">
        <v>441</v>
      </c>
      <c r="D34" s="9"/>
      <c r="E34" s="9" t="s">
        <v>442</v>
      </c>
      <c r="F34" s="9" t="s">
        <v>443</v>
      </c>
      <c r="G34" s="9" t="s">
        <v>80</v>
      </c>
      <c r="H34" s="9">
        <v>529800</v>
      </c>
      <c r="I34" s="9">
        <v>182580</v>
      </c>
      <c r="J34" s="10">
        <v>1995</v>
      </c>
      <c r="K34" s="9">
        <v>560</v>
      </c>
      <c r="L34" s="9" t="s">
        <v>46</v>
      </c>
      <c r="M34" s="9" t="s">
        <v>45</v>
      </c>
      <c r="N34" s="14" t="s">
        <v>46</v>
      </c>
      <c r="O34" s="9"/>
      <c r="P34" s="9" t="s">
        <v>619</v>
      </c>
      <c r="Q34" s="9" t="s">
        <v>48</v>
      </c>
      <c r="R34" s="12" t="s">
        <v>110</v>
      </c>
      <c r="S34" s="10" t="s">
        <v>110</v>
      </c>
      <c r="T34" s="20" t="s">
        <v>111</v>
      </c>
      <c r="U34" s="12" t="s">
        <v>50</v>
      </c>
      <c r="V34" s="10">
        <v>0</v>
      </c>
      <c r="W34" s="9" t="s">
        <v>444</v>
      </c>
      <c r="X34" s="10" t="s">
        <v>72</v>
      </c>
      <c r="Y34" s="10" t="s">
        <v>72</v>
      </c>
      <c r="Z34" s="13">
        <v>0</v>
      </c>
      <c r="AA34" s="9" t="s">
        <v>445</v>
      </c>
      <c r="AB34" s="18" t="s">
        <v>53</v>
      </c>
      <c r="AC34" s="18" t="s">
        <v>53</v>
      </c>
      <c r="AD34" s="18" t="s">
        <v>53</v>
      </c>
      <c r="AE34" s="18" t="s">
        <v>53</v>
      </c>
      <c r="AF34" s="18">
        <v>0</v>
      </c>
      <c r="AG34" s="33" t="s">
        <v>53</v>
      </c>
      <c r="AH34" s="15" t="s">
        <v>446</v>
      </c>
      <c r="AI34" s="9" t="s">
        <v>447</v>
      </c>
      <c r="AJ34" s="9"/>
      <c r="AK34" s="16"/>
      <c r="AL34" s="8" t="s">
        <v>448</v>
      </c>
      <c r="AM34" s="9"/>
      <c r="AN34" s="20" t="s">
        <v>233</v>
      </c>
    </row>
    <row r="35" spans="1:40" ht="112.5">
      <c r="A35" s="9" t="s">
        <v>449</v>
      </c>
      <c r="B35" s="9" t="s">
        <v>450</v>
      </c>
      <c r="C35" s="8" t="s">
        <v>451</v>
      </c>
      <c r="D35" s="9" t="s">
        <v>452</v>
      </c>
      <c r="E35" s="9" t="s">
        <v>453</v>
      </c>
      <c r="F35" s="9" t="s">
        <v>454</v>
      </c>
      <c r="G35" s="9" t="s">
        <v>122</v>
      </c>
      <c r="H35" s="9">
        <v>537718</v>
      </c>
      <c r="I35" s="9">
        <v>183075</v>
      </c>
      <c r="J35" s="10">
        <v>2006</v>
      </c>
      <c r="K35" s="9" t="s">
        <v>455</v>
      </c>
      <c r="L35" s="9" t="s">
        <v>46</v>
      </c>
      <c r="M35" s="9" t="s">
        <v>45</v>
      </c>
      <c r="N35" s="8" t="s">
        <v>45</v>
      </c>
      <c r="O35" s="9"/>
      <c r="P35" s="9" t="s">
        <v>140</v>
      </c>
      <c r="Q35" s="9" t="s">
        <v>83</v>
      </c>
      <c r="R35" s="12">
        <v>1810</v>
      </c>
      <c r="S35" s="12">
        <v>1837</v>
      </c>
      <c r="T35" s="9" t="s">
        <v>456</v>
      </c>
      <c r="U35" s="41">
        <v>0.95</v>
      </c>
      <c r="V35" s="22">
        <v>0.416</v>
      </c>
      <c r="W35" s="9" t="s">
        <v>457</v>
      </c>
      <c r="X35" s="10">
        <v>440</v>
      </c>
      <c r="Y35" s="10">
        <v>416</v>
      </c>
      <c r="Z35" s="13">
        <f t="shared" si="2"/>
        <v>94.54545454545455</v>
      </c>
      <c r="AA35" s="20" t="s">
        <v>73</v>
      </c>
      <c r="AB35" s="18">
        <v>18</v>
      </c>
      <c r="AC35" s="18">
        <v>22</v>
      </c>
      <c r="AD35" s="18">
        <v>3</v>
      </c>
      <c r="AE35" s="18">
        <f>AB35*AC35</f>
        <v>396</v>
      </c>
      <c r="AF35" s="18">
        <v>351</v>
      </c>
      <c r="AG35" s="36">
        <f>AF35/AE35</f>
        <v>0.8863636363636364</v>
      </c>
      <c r="AH35" s="19"/>
      <c r="AI35" s="9" t="s">
        <v>458</v>
      </c>
      <c r="AJ35" s="9" t="s">
        <v>459</v>
      </c>
      <c r="AK35" s="16" t="s">
        <v>45</v>
      </c>
      <c r="AL35" s="8" t="s">
        <v>147</v>
      </c>
      <c r="AM35" s="9" t="s">
        <v>72</v>
      </c>
      <c r="AN35" s="9" t="s">
        <v>148</v>
      </c>
    </row>
    <row r="36" spans="1:40" ht="45">
      <c r="A36" s="20" t="s">
        <v>460</v>
      </c>
      <c r="B36" s="9" t="s">
        <v>461</v>
      </c>
      <c r="C36" s="8" t="s">
        <v>191</v>
      </c>
      <c r="D36" s="9" t="s">
        <v>462</v>
      </c>
      <c r="E36" s="9" t="s">
        <v>463</v>
      </c>
      <c r="F36" s="9" t="s">
        <v>464</v>
      </c>
      <c r="G36" s="9" t="s">
        <v>305</v>
      </c>
      <c r="H36" s="9">
        <v>528100</v>
      </c>
      <c r="I36" s="9">
        <v>181820</v>
      </c>
      <c r="J36" s="10">
        <v>2013</v>
      </c>
      <c r="K36" s="9" t="s">
        <v>465</v>
      </c>
      <c r="L36" s="8" t="s">
        <v>45</v>
      </c>
      <c r="M36" s="8" t="s">
        <v>46</v>
      </c>
      <c r="N36" s="8" t="s">
        <v>45</v>
      </c>
      <c r="O36" s="9"/>
      <c r="P36" s="9" t="s">
        <v>140</v>
      </c>
      <c r="Q36" s="31" t="s">
        <v>50</v>
      </c>
      <c r="R36" s="33">
        <v>1770</v>
      </c>
      <c r="S36" s="33">
        <v>1853</v>
      </c>
      <c r="T36" s="8" t="s">
        <v>84</v>
      </c>
      <c r="U36" s="12" t="s">
        <v>50</v>
      </c>
      <c r="V36" s="41">
        <v>1</v>
      </c>
      <c r="W36" s="9" t="s">
        <v>466</v>
      </c>
      <c r="X36" s="10">
        <v>385</v>
      </c>
      <c r="Y36" s="10">
        <v>300</v>
      </c>
      <c r="Z36" s="13">
        <f t="shared" si="2"/>
        <v>77.92207792207793</v>
      </c>
      <c r="AA36" s="31" t="s">
        <v>140</v>
      </c>
      <c r="AB36" s="18" t="s">
        <v>53</v>
      </c>
      <c r="AC36" s="18" t="s">
        <v>53</v>
      </c>
      <c r="AD36" s="18" t="s">
        <v>53</v>
      </c>
      <c r="AE36" s="18" t="s">
        <v>53</v>
      </c>
      <c r="AF36" s="18">
        <v>385</v>
      </c>
      <c r="AG36" s="33" t="s">
        <v>53</v>
      </c>
      <c r="AH36" s="15" t="s">
        <v>620</v>
      </c>
      <c r="AI36" s="8" t="s">
        <v>467</v>
      </c>
      <c r="AJ36" s="16" t="s">
        <v>45</v>
      </c>
      <c r="AK36" s="16"/>
      <c r="AL36" s="8" t="s">
        <v>468</v>
      </c>
      <c r="AM36" s="8" t="s">
        <v>72</v>
      </c>
      <c r="AN36" s="31" t="s">
        <v>117</v>
      </c>
    </row>
    <row r="37" spans="1:40" ht="101.25">
      <c r="A37" s="9" t="s">
        <v>469</v>
      </c>
      <c r="B37" s="9"/>
      <c r="C37" s="8" t="s">
        <v>470</v>
      </c>
      <c r="D37" s="9" t="s">
        <v>471</v>
      </c>
      <c r="E37" s="9" t="s">
        <v>472</v>
      </c>
      <c r="F37" s="9" t="s">
        <v>473</v>
      </c>
      <c r="G37" s="9" t="s">
        <v>122</v>
      </c>
      <c r="H37" s="9">
        <v>535040</v>
      </c>
      <c r="I37" s="9">
        <v>183058</v>
      </c>
      <c r="J37" s="10">
        <v>2011</v>
      </c>
      <c r="K37" s="9">
        <v>1033</v>
      </c>
      <c r="L37" s="9" t="s">
        <v>46</v>
      </c>
      <c r="M37" s="9" t="s">
        <v>45</v>
      </c>
      <c r="N37" s="8" t="s">
        <v>45</v>
      </c>
      <c r="O37" s="9"/>
      <c r="P37" s="9" t="s">
        <v>47</v>
      </c>
      <c r="Q37" s="9" t="s">
        <v>83</v>
      </c>
      <c r="R37" s="12">
        <v>1840</v>
      </c>
      <c r="S37" s="10">
        <v>1855</v>
      </c>
      <c r="T37" s="43" t="s">
        <v>474</v>
      </c>
      <c r="U37" s="44">
        <v>0.1</v>
      </c>
      <c r="V37" s="45" t="s">
        <v>475</v>
      </c>
      <c r="W37" s="43" t="s">
        <v>476</v>
      </c>
      <c r="X37" s="45">
        <v>1033</v>
      </c>
      <c r="Y37" s="45">
        <v>959</v>
      </c>
      <c r="Z37" s="13">
        <f t="shared" si="2"/>
        <v>92.83639883833494</v>
      </c>
      <c r="AA37" s="43" t="s">
        <v>477</v>
      </c>
      <c r="AB37" s="18" t="s">
        <v>53</v>
      </c>
      <c r="AC37" s="18" t="s">
        <v>53</v>
      </c>
      <c r="AD37" s="18" t="s">
        <v>478</v>
      </c>
      <c r="AE37" s="18">
        <v>400</v>
      </c>
      <c r="AF37" s="18">
        <v>1040</v>
      </c>
      <c r="AG37" s="36">
        <f>AF37/AE37</f>
        <v>2.6</v>
      </c>
      <c r="AH37" s="15" t="s">
        <v>479</v>
      </c>
      <c r="AI37" s="9" t="s">
        <v>480</v>
      </c>
      <c r="AJ37" s="9" t="s">
        <v>481</v>
      </c>
      <c r="AK37" s="16"/>
      <c r="AL37" s="8" t="s">
        <v>482</v>
      </c>
      <c r="AM37" s="43" t="s">
        <v>72</v>
      </c>
      <c r="AN37" s="43" t="s">
        <v>483</v>
      </c>
    </row>
    <row r="38" spans="1:40" ht="90">
      <c r="A38" s="9" t="s">
        <v>484</v>
      </c>
      <c r="B38" s="9"/>
      <c r="C38" s="8" t="s">
        <v>485</v>
      </c>
      <c r="D38" s="9"/>
      <c r="E38" s="9" t="s">
        <v>486</v>
      </c>
      <c r="F38" s="9" t="s">
        <v>487</v>
      </c>
      <c r="G38" s="9" t="s">
        <v>488</v>
      </c>
      <c r="H38" s="9">
        <v>523260</v>
      </c>
      <c r="I38" s="9">
        <v>178750</v>
      </c>
      <c r="J38" s="10">
        <v>2011</v>
      </c>
      <c r="K38" s="9">
        <v>649</v>
      </c>
      <c r="L38" s="9" t="s">
        <v>46</v>
      </c>
      <c r="M38" s="9" t="s">
        <v>45</v>
      </c>
      <c r="N38" s="8" t="s">
        <v>45</v>
      </c>
      <c r="O38" s="9"/>
      <c r="P38" s="9" t="s">
        <v>82</v>
      </c>
      <c r="Q38" s="9" t="s">
        <v>48</v>
      </c>
      <c r="R38" s="12">
        <v>1828</v>
      </c>
      <c r="S38" s="10">
        <v>1854</v>
      </c>
      <c r="T38" s="8" t="s">
        <v>84</v>
      </c>
      <c r="U38" s="22" t="s">
        <v>489</v>
      </c>
      <c r="V38" s="22">
        <v>1</v>
      </c>
      <c r="W38" s="23" t="s">
        <v>490</v>
      </c>
      <c r="X38" s="93" t="s">
        <v>208</v>
      </c>
      <c r="Y38" s="93" t="s">
        <v>208</v>
      </c>
      <c r="Z38" s="93" t="s">
        <v>208</v>
      </c>
      <c r="AA38" s="9" t="s">
        <v>491</v>
      </c>
      <c r="AB38" s="18" t="s">
        <v>53</v>
      </c>
      <c r="AC38" s="18" t="s">
        <v>53</v>
      </c>
      <c r="AD38" s="18" t="s">
        <v>53</v>
      </c>
      <c r="AE38" s="18" t="s">
        <v>53</v>
      </c>
      <c r="AF38" s="58" t="s">
        <v>492</v>
      </c>
      <c r="AG38" s="33" t="s">
        <v>53</v>
      </c>
      <c r="AH38" s="19"/>
      <c r="AI38" s="16"/>
      <c r="AJ38" s="16"/>
      <c r="AK38" s="16"/>
      <c r="AL38" s="8" t="s">
        <v>493</v>
      </c>
      <c r="AM38" s="9" t="s">
        <v>72</v>
      </c>
      <c r="AN38" s="9" t="s">
        <v>494</v>
      </c>
    </row>
    <row r="39" spans="1:40" ht="33.75">
      <c r="A39" s="9" t="s">
        <v>495</v>
      </c>
      <c r="B39" s="9"/>
      <c r="C39" s="8" t="s">
        <v>191</v>
      </c>
      <c r="D39" s="9"/>
      <c r="E39" s="9" t="s">
        <v>496</v>
      </c>
      <c r="F39" s="9" t="s">
        <v>497</v>
      </c>
      <c r="G39" s="9" t="s">
        <v>305</v>
      </c>
      <c r="H39" s="9">
        <v>530580</v>
      </c>
      <c r="I39" s="9">
        <v>180740</v>
      </c>
      <c r="J39" s="10">
        <v>2012</v>
      </c>
      <c r="K39" s="9">
        <v>600</v>
      </c>
      <c r="L39" s="9" t="s">
        <v>46</v>
      </c>
      <c r="M39" s="8" t="s">
        <v>46</v>
      </c>
      <c r="N39" s="8" t="s">
        <v>45</v>
      </c>
      <c r="O39" s="9"/>
      <c r="P39" s="9" t="s">
        <v>255</v>
      </c>
      <c r="Q39" s="9" t="s">
        <v>48</v>
      </c>
      <c r="R39" s="12" t="s">
        <v>110</v>
      </c>
      <c r="S39" s="10" t="s">
        <v>110</v>
      </c>
      <c r="T39" s="9" t="s">
        <v>84</v>
      </c>
      <c r="U39" s="10" t="s">
        <v>498</v>
      </c>
      <c r="V39" s="22">
        <v>1</v>
      </c>
      <c r="W39" s="9" t="s">
        <v>499</v>
      </c>
      <c r="X39" s="93" t="s">
        <v>208</v>
      </c>
      <c r="Y39" s="93" t="s">
        <v>208</v>
      </c>
      <c r="Z39" s="93" t="s">
        <v>208</v>
      </c>
      <c r="AA39" s="9" t="s">
        <v>255</v>
      </c>
      <c r="AB39" s="59" t="s">
        <v>500</v>
      </c>
      <c r="AC39" s="18">
        <v>25</v>
      </c>
      <c r="AD39" s="18" t="s">
        <v>501</v>
      </c>
      <c r="AE39" s="18">
        <v>100</v>
      </c>
      <c r="AF39" s="18">
        <v>600</v>
      </c>
      <c r="AG39" s="36">
        <f>AF39/AE39</f>
        <v>6</v>
      </c>
      <c r="AH39" s="15" t="s">
        <v>502</v>
      </c>
      <c r="AI39" s="16" t="s">
        <v>45</v>
      </c>
      <c r="AJ39" s="16"/>
      <c r="AK39" s="16"/>
      <c r="AL39" s="8" t="s">
        <v>611</v>
      </c>
      <c r="AM39" s="9"/>
      <c r="AN39" s="20" t="s">
        <v>117</v>
      </c>
    </row>
    <row r="40" spans="1:40" ht="135">
      <c r="A40" s="20" t="s">
        <v>503</v>
      </c>
      <c r="B40" s="9"/>
      <c r="C40" s="8" t="s">
        <v>504</v>
      </c>
      <c r="D40" s="8" t="s">
        <v>505</v>
      </c>
      <c r="E40" s="9" t="s">
        <v>506</v>
      </c>
      <c r="F40" s="9" t="s">
        <v>507</v>
      </c>
      <c r="G40" s="9" t="s">
        <v>66</v>
      </c>
      <c r="H40" s="9">
        <v>532450</v>
      </c>
      <c r="I40" s="9">
        <v>180040</v>
      </c>
      <c r="J40" s="10">
        <v>1992</v>
      </c>
      <c r="K40" s="9" t="s">
        <v>508</v>
      </c>
      <c r="L40" s="9" t="s">
        <v>46</v>
      </c>
      <c r="M40" s="8" t="s">
        <v>46</v>
      </c>
      <c r="N40" s="8" t="s">
        <v>45</v>
      </c>
      <c r="O40" s="9"/>
      <c r="P40" s="9" t="s">
        <v>140</v>
      </c>
      <c r="Q40" s="31" t="s">
        <v>50</v>
      </c>
      <c r="R40" s="12">
        <v>1800</v>
      </c>
      <c r="S40" s="10">
        <v>1853</v>
      </c>
      <c r="T40" s="9" t="s">
        <v>84</v>
      </c>
      <c r="U40" s="41">
        <v>0.01</v>
      </c>
      <c r="V40" s="41">
        <v>1</v>
      </c>
      <c r="W40" s="9" t="s">
        <v>509</v>
      </c>
      <c r="X40" s="10">
        <v>160</v>
      </c>
      <c r="Y40" s="10">
        <v>148</v>
      </c>
      <c r="Z40" s="13">
        <f t="shared" si="2"/>
        <v>92.5</v>
      </c>
      <c r="AA40" s="9" t="s">
        <v>73</v>
      </c>
      <c r="AB40" s="18">
        <v>35.7</v>
      </c>
      <c r="AC40" s="18">
        <v>19.1</v>
      </c>
      <c r="AD40" s="10" t="s">
        <v>510</v>
      </c>
      <c r="AE40" s="18">
        <f>AB40*AC40</f>
        <v>681.8700000000001</v>
      </c>
      <c r="AF40" s="18">
        <v>148</v>
      </c>
      <c r="AG40" s="36">
        <f>AF40/AE40</f>
        <v>0.21705017085368175</v>
      </c>
      <c r="AH40" s="9" t="s">
        <v>511</v>
      </c>
      <c r="AI40" s="9" t="s">
        <v>512</v>
      </c>
      <c r="AJ40" s="9" t="s">
        <v>513</v>
      </c>
      <c r="AK40" s="16" t="s">
        <v>45</v>
      </c>
      <c r="AL40" s="8" t="s">
        <v>612</v>
      </c>
      <c r="AM40" s="9" t="s">
        <v>72</v>
      </c>
      <c r="AN40" s="20" t="s">
        <v>514</v>
      </c>
    </row>
    <row r="41" spans="1:40" ht="90">
      <c r="A41" s="46" t="s">
        <v>515</v>
      </c>
      <c r="B41" s="46"/>
      <c r="C41" s="8" t="s">
        <v>191</v>
      </c>
      <c r="D41" s="14"/>
      <c r="E41" s="8" t="s">
        <v>516</v>
      </c>
      <c r="F41" s="14" t="s">
        <v>517</v>
      </c>
      <c r="G41" s="9" t="s">
        <v>122</v>
      </c>
      <c r="H41" s="46">
        <v>534550</v>
      </c>
      <c r="I41" s="46">
        <v>181710</v>
      </c>
      <c r="J41" s="18">
        <v>2005</v>
      </c>
      <c r="K41" s="14" t="s">
        <v>518</v>
      </c>
      <c r="L41" s="8" t="s">
        <v>45</v>
      </c>
      <c r="M41" s="8" t="s">
        <v>45</v>
      </c>
      <c r="N41" s="8" t="s">
        <v>45</v>
      </c>
      <c r="O41" s="8" t="s">
        <v>369</v>
      </c>
      <c r="P41" s="26" t="s">
        <v>140</v>
      </c>
      <c r="Q41" s="26" t="s">
        <v>83</v>
      </c>
      <c r="R41" s="12">
        <v>1825</v>
      </c>
      <c r="S41" s="10">
        <v>1841</v>
      </c>
      <c r="T41" s="9" t="s">
        <v>84</v>
      </c>
      <c r="U41" s="41">
        <v>0.33</v>
      </c>
      <c r="V41" s="41">
        <v>0.95</v>
      </c>
      <c r="W41" s="9" t="s">
        <v>519</v>
      </c>
      <c r="X41" s="10"/>
      <c r="Y41" s="10" t="s">
        <v>518</v>
      </c>
      <c r="Z41" s="13" t="s">
        <v>520</v>
      </c>
      <c r="AA41" s="8" t="s">
        <v>73</v>
      </c>
      <c r="AB41" s="18">
        <v>17</v>
      </c>
      <c r="AC41" s="18">
        <v>24</v>
      </c>
      <c r="AD41" s="18">
        <v>0.8</v>
      </c>
      <c r="AE41" s="18">
        <f>AB41*AC41</f>
        <v>408</v>
      </c>
      <c r="AF41" s="18">
        <v>265</v>
      </c>
      <c r="AG41" s="36">
        <f>AF41/AE41</f>
        <v>0.6495098039215687</v>
      </c>
      <c r="AH41" s="35" t="s">
        <v>521</v>
      </c>
      <c r="AI41" s="16"/>
      <c r="AJ41" s="16"/>
      <c r="AK41" s="16" t="s">
        <v>45</v>
      </c>
      <c r="AL41" s="8" t="s">
        <v>522</v>
      </c>
      <c r="AM41" s="8" t="s">
        <v>72</v>
      </c>
      <c r="AN41" s="8" t="s">
        <v>523</v>
      </c>
    </row>
    <row r="42" spans="1:40" ht="78.75">
      <c r="A42" s="20" t="s">
        <v>524</v>
      </c>
      <c r="B42" s="9"/>
      <c r="C42" s="8" t="s">
        <v>525</v>
      </c>
      <c r="D42" s="9" t="s">
        <v>526</v>
      </c>
      <c r="E42" s="9" t="s">
        <v>527</v>
      </c>
      <c r="F42" s="9" t="s">
        <v>528</v>
      </c>
      <c r="G42" s="9" t="s">
        <v>122</v>
      </c>
      <c r="H42" s="9">
        <v>534000</v>
      </c>
      <c r="I42" s="9">
        <v>180731</v>
      </c>
      <c r="J42" s="10">
        <v>2005</v>
      </c>
      <c r="K42" s="9">
        <v>238</v>
      </c>
      <c r="L42" s="8" t="s">
        <v>45</v>
      </c>
      <c r="M42" s="8" t="s">
        <v>46</v>
      </c>
      <c r="N42" s="14" t="s">
        <v>46</v>
      </c>
      <c r="O42" s="9"/>
      <c r="P42" s="9" t="s">
        <v>140</v>
      </c>
      <c r="Q42" s="9" t="s">
        <v>48</v>
      </c>
      <c r="R42" s="12">
        <v>1615</v>
      </c>
      <c r="S42" s="10">
        <v>1800</v>
      </c>
      <c r="T42" s="20" t="s">
        <v>111</v>
      </c>
      <c r="U42" s="41">
        <v>0.2</v>
      </c>
      <c r="V42" s="41">
        <v>1</v>
      </c>
      <c r="W42" s="9" t="s">
        <v>529</v>
      </c>
      <c r="X42" s="10">
        <v>187</v>
      </c>
      <c r="Y42" s="10">
        <v>88</v>
      </c>
      <c r="Z42" s="13">
        <f aca="true" t="shared" si="3" ref="Z42:Z52">Y42/X42*100</f>
        <v>47.05882352941176</v>
      </c>
      <c r="AA42" s="9" t="s">
        <v>52</v>
      </c>
      <c r="AB42" s="18">
        <v>60</v>
      </c>
      <c r="AC42" s="18">
        <v>105</v>
      </c>
      <c r="AD42" s="18" t="s">
        <v>530</v>
      </c>
      <c r="AE42" s="18">
        <f>AB42*AC42</f>
        <v>6300</v>
      </c>
      <c r="AF42" s="18">
        <v>228</v>
      </c>
      <c r="AG42" s="36">
        <f>AF42/AE42</f>
        <v>0.03619047619047619</v>
      </c>
      <c r="AH42" s="19"/>
      <c r="AI42" s="9" t="s">
        <v>531</v>
      </c>
      <c r="AJ42" s="9" t="s">
        <v>532</v>
      </c>
      <c r="AK42" s="16"/>
      <c r="AL42" s="8" t="s">
        <v>45</v>
      </c>
      <c r="AM42" s="9" t="s">
        <v>72</v>
      </c>
      <c r="AN42" s="20" t="s">
        <v>621</v>
      </c>
    </row>
    <row r="43" spans="1:40" ht="56.25">
      <c r="A43" s="31" t="s">
        <v>533</v>
      </c>
      <c r="B43" s="8"/>
      <c r="C43" s="8" t="s">
        <v>534</v>
      </c>
      <c r="D43" s="8"/>
      <c r="E43" s="8" t="s">
        <v>535</v>
      </c>
      <c r="F43" s="8" t="s">
        <v>536</v>
      </c>
      <c r="G43" s="8" t="s">
        <v>44</v>
      </c>
      <c r="H43" s="9">
        <v>533270</v>
      </c>
      <c r="I43" s="9">
        <v>181320</v>
      </c>
      <c r="J43" s="10">
        <v>1990</v>
      </c>
      <c r="K43" s="9">
        <v>259</v>
      </c>
      <c r="L43" s="9" t="s">
        <v>46</v>
      </c>
      <c r="M43" s="9" t="s">
        <v>45</v>
      </c>
      <c r="N43" s="8" t="s">
        <v>45</v>
      </c>
      <c r="O43" s="8"/>
      <c r="P43" s="8" t="s">
        <v>272</v>
      </c>
      <c r="Q43" s="31" t="s">
        <v>50</v>
      </c>
      <c r="R43" s="12" t="s">
        <v>195</v>
      </c>
      <c r="S43" s="10" t="s">
        <v>110</v>
      </c>
      <c r="T43" s="31" t="s">
        <v>111</v>
      </c>
      <c r="U43" s="12" t="s">
        <v>50</v>
      </c>
      <c r="V43" s="12" t="s">
        <v>50</v>
      </c>
      <c r="W43" s="9" t="s">
        <v>537</v>
      </c>
      <c r="X43" s="10">
        <v>0</v>
      </c>
      <c r="Y43" s="10">
        <v>0</v>
      </c>
      <c r="Z43" s="13">
        <v>0</v>
      </c>
      <c r="AA43" s="9" t="s">
        <v>52</v>
      </c>
      <c r="AB43" s="18" t="s">
        <v>53</v>
      </c>
      <c r="AC43" s="18" t="s">
        <v>53</v>
      </c>
      <c r="AD43" s="18" t="s">
        <v>53</v>
      </c>
      <c r="AE43" s="18" t="s">
        <v>53</v>
      </c>
      <c r="AF43" s="18" t="s">
        <v>53</v>
      </c>
      <c r="AG43" s="33" t="s">
        <v>53</v>
      </c>
      <c r="AH43" s="15" t="s">
        <v>622</v>
      </c>
      <c r="AI43" s="16" t="s">
        <v>45</v>
      </c>
      <c r="AJ43" s="16"/>
      <c r="AK43" s="16" t="s">
        <v>45</v>
      </c>
      <c r="AL43" s="8"/>
      <c r="AM43" s="9" t="s">
        <v>72</v>
      </c>
      <c r="AN43" s="9" t="s">
        <v>72</v>
      </c>
    </row>
    <row r="44" spans="1:40" ht="90">
      <c r="A44" s="46" t="s">
        <v>538</v>
      </c>
      <c r="B44" s="46" t="s">
        <v>539</v>
      </c>
      <c r="C44" s="8" t="s">
        <v>191</v>
      </c>
      <c r="D44" s="14"/>
      <c r="E44" s="14" t="s">
        <v>540</v>
      </c>
      <c r="F44" s="14" t="s">
        <v>540</v>
      </c>
      <c r="G44" s="14" t="s">
        <v>66</v>
      </c>
      <c r="H44" s="46">
        <v>532490</v>
      </c>
      <c r="I44" s="46">
        <v>179780</v>
      </c>
      <c r="J44" s="18">
        <v>2005</v>
      </c>
      <c r="K44" s="14">
        <v>163</v>
      </c>
      <c r="L44" s="9" t="s">
        <v>45</v>
      </c>
      <c r="M44" s="9" t="s">
        <v>45</v>
      </c>
      <c r="N44" s="8" t="s">
        <v>45</v>
      </c>
      <c r="O44" s="8"/>
      <c r="P44" s="14" t="s">
        <v>140</v>
      </c>
      <c r="Q44" s="47"/>
      <c r="R44" s="33" t="s">
        <v>541</v>
      </c>
      <c r="S44" s="33" t="s">
        <v>124</v>
      </c>
      <c r="T44" s="31" t="s">
        <v>111</v>
      </c>
      <c r="U44" s="12" t="s">
        <v>381</v>
      </c>
      <c r="V44" s="12" t="s">
        <v>542</v>
      </c>
      <c r="W44" s="20" t="s">
        <v>543</v>
      </c>
      <c r="X44" s="12">
        <v>163</v>
      </c>
      <c r="Y44" s="12">
        <v>0</v>
      </c>
      <c r="Z44" s="13">
        <f t="shared" si="3"/>
        <v>0</v>
      </c>
      <c r="AA44" s="8" t="s">
        <v>544</v>
      </c>
      <c r="AB44" s="18" t="s">
        <v>53</v>
      </c>
      <c r="AC44" s="18" t="s">
        <v>53</v>
      </c>
      <c r="AD44" s="18" t="s">
        <v>53</v>
      </c>
      <c r="AE44" s="18" t="s">
        <v>53</v>
      </c>
      <c r="AF44" s="18">
        <v>163</v>
      </c>
      <c r="AG44" s="33" t="s">
        <v>53</v>
      </c>
      <c r="AH44" s="19"/>
      <c r="AI44" s="16"/>
      <c r="AJ44" s="16"/>
      <c r="AK44" s="16"/>
      <c r="AL44" s="48" t="s">
        <v>545</v>
      </c>
      <c r="AM44" s="8" t="s">
        <v>546</v>
      </c>
      <c r="AN44" s="8" t="s">
        <v>547</v>
      </c>
    </row>
    <row r="45" spans="1:40" s="47" customFormat="1" ht="22.5">
      <c r="A45" s="20" t="s">
        <v>548</v>
      </c>
      <c r="B45" s="20"/>
      <c r="C45" s="31" t="s">
        <v>549</v>
      </c>
      <c r="D45" s="20"/>
      <c r="E45" s="20" t="s">
        <v>550</v>
      </c>
      <c r="F45" s="20" t="s">
        <v>551</v>
      </c>
      <c r="G45" s="20" t="s">
        <v>122</v>
      </c>
      <c r="H45" s="20">
        <v>534630</v>
      </c>
      <c r="I45" s="20">
        <v>180130</v>
      </c>
      <c r="J45" s="12">
        <v>1997</v>
      </c>
      <c r="K45" s="20" t="s">
        <v>623</v>
      </c>
      <c r="L45" s="31" t="s">
        <v>45</v>
      </c>
      <c r="M45" s="31" t="s">
        <v>46</v>
      </c>
      <c r="N45" s="26" t="s">
        <v>46</v>
      </c>
      <c r="O45" s="20"/>
      <c r="P45" s="20" t="s">
        <v>140</v>
      </c>
      <c r="Q45" s="31" t="s">
        <v>50</v>
      </c>
      <c r="R45" s="12" t="s">
        <v>110</v>
      </c>
      <c r="S45" s="12" t="s">
        <v>110</v>
      </c>
      <c r="T45" s="31" t="s">
        <v>111</v>
      </c>
      <c r="U45" s="12" t="s">
        <v>50</v>
      </c>
      <c r="V45" s="41">
        <v>0</v>
      </c>
      <c r="W45" s="20" t="s">
        <v>552</v>
      </c>
      <c r="X45" s="12" t="s">
        <v>50</v>
      </c>
      <c r="Y45" s="12" t="s">
        <v>50</v>
      </c>
      <c r="Z45" s="12" t="s">
        <v>50</v>
      </c>
      <c r="AA45" s="20" t="s">
        <v>186</v>
      </c>
      <c r="AB45" s="18" t="s">
        <v>53</v>
      </c>
      <c r="AC45" s="18" t="s">
        <v>53</v>
      </c>
      <c r="AD45" s="18" t="s">
        <v>53</v>
      </c>
      <c r="AE45" s="18" t="s">
        <v>53</v>
      </c>
      <c r="AF45" s="18" t="s">
        <v>53</v>
      </c>
      <c r="AG45" s="33" t="s">
        <v>53</v>
      </c>
      <c r="AI45" s="49" t="s">
        <v>553</v>
      </c>
      <c r="AJ45" s="49"/>
      <c r="AK45" s="49" t="s">
        <v>45</v>
      </c>
      <c r="AL45" s="31" t="s">
        <v>554</v>
      </c>
      <c r="AM45" s="9" t="s">
        <v>72</v>
      </c>
      <c r="AN45" s="20" t="s">
        <v>117</v>
      </c>
    </row>
    <row r="46" spans="1:40" s="47" customFormat="1" ht="33.75">
      <c r="A46" s="31" t="s">
        <v>555</v>
      </c>
      <c r="B46" s="31"/>
      <c r="C46" s="31" t="s">
        <v>191</v>
      </c>
      <c r="D46" s="31"/>
      <c r="E46" s="31" t="s">
        <v>556</v>
      </c>
      <c r="F46" s="31" t="s">
        <v>557</v>
      </c>
      <c r="G46" s="31" t="s">
        <v>66</v>
      </c>
      <c r="H46" s="20">
        <v>531840</v>
      </c>
      <c r="I46" s="20">
        <v>178860</v>
      </c>
      <c r="J46" s="12">
        <v>2012</v>
      </c>
      <c r="K46" s="68">
        <v>316</v>
      </c>
      <c r="L46" s="20" t="s">
        <v>46</v>
      </c>
      <c r="M46" s="31" t="s">
        <v>46</v>
      </c>
      <c r="N46" s="31" t="s">
        <v>45</v>
      </c>
      <c r="O46" s="31"/>
      <c r="P46" s="31" t="s">
        <v>183</v>
      </c>
      <c r="Q46" s="31" t="s">
        <v>50</v>
      </c>
      <c r="R46" s="12" t="s">
        <v>125</v>
      </c>
      <c r="S46" s="12" t="s">
        <v>125</v>
      </c>
      <c r="T46" s="20" t="s">
        <v>111</v>
      </c>
      <c r="U46" s="12" t="s">
        <v>50</v>
      </c>
      <c r="V46" s="12" t="s">
        <v>50</v>
      </c>
      <c r="W46" s="20" t="s">
        <v>50</v>
      </c>
      <c r="X46" s="76">
        <v>316</v>
      </c>
      <c r="Y46" s="12" t="s">
        <v>50</v>
      </c>
      <c r="Z46" s="12" t="s">
        <v>50</v>
      </c>
      <c r="AA46" s="31" t="s">
        <v>50</v>
      </c>
      <c r="AB46" s="18" t="s">
        <v>53</v>
      </c>
      <c r="AC46" s="18" t="s">
        <v>53</v>
      </c>
      <c r="AD46" s="18" t="s">
        <v>53</v>
      </c>
      <c r="AE46" s="18" t="s">
        <v>53</v>
      </c>
      <c r="AF46" s="18" t="s">
        <v>53</v>
      </c>
      <c r="AG46" s="33" t="s">
        <v>53</v>
      </c>
      <c r="AH46" s="50"/>
      <c r="AI46" s="49"/>
      <c r="AJ46" s="49"/>
      <c r="AK46" s="49"/>
      <c r="AL46" s="69" t="s">
        <v>634</v>
      </c>
      <c r="AM46" s="9" t="s">
        <v>72</v>
      </c>
      <c r="AN46" s="20" t="s">
        <v>117</v>
      </c>
    </row>
    <row r="47" spans="1:40" ht="135">
      <c r="A47" s="20" t="s">
        <v>558</v>
      </c>
      <c r="B47" s="9" t="s">
        <v>559</v>
      </c>
      <c r="C47" s="8" t="s">
        <v>560</v>
      </c>
      <c r="D47" s="9" t="s">
        <v>561</v>
      </c>
      <c r="E47" s="9" t="s">
        <v>562</v>
      </c>
      <c r="F47" s="9" t="s">
        <v>563</v>
      </c>
      <c r="G47" s="9" t="s">
        <v>122</v>
      </c>
      <c r="H47" s="9">
        <v>533460</v>
      </c>
      <c r="I47" s="9">
        <v>18188</v>
      </c>
      <c r="J47" s="10">
        <v>1992</v>
      </c>
      <c r="K47" s="9" t="s">
        <v>630</v>
      </c>
      <c r="L47" s="9" t="s">
        <v>46</v>
      </c>
      <c r="M47" s="9" t="s">
        <v>45</v>
      </c>
      <c r="N47" s="8" t="s">
        <v>45</v>
      </c>
      <c r="O47" s="9"/>
      <c r="P47" s="9" t="s">
        <v>564</v>
      </c>
      <c r="Q47" s="9" t="s">
        <v>48</v>
      </c>
      <c r="R47" s="10" t="s">
        <v>195</v>
      </c>
      <c r="S47" s="10" t="s">
        <v>195</v>
      </c>
      <c r="T47" s="8" t="s">
        <v>360</v>
      </c>
      <c r="U47" s="12" t="s">
        <v>50</v>
      </c>
      <c r="V47" s="22">
        <v>1</v>
      </c>
      <c r="W47" s="20" t="s">
        <v>565</v>
      </c>
      <c r="X47" s="12" t="s">
        <v>50</v>
      </c>
      <c r="Y47" s="12" t="s">
        <v>50</v>
      </c>
      <c r="Z47" s="12" t="s">
        <v>50</v>
      </c>
      <c r="AA47" s="9" t="s">
        <v>73</v>
      </c>
      <c r="AB47" s="18" t="s">
        <v>53</v>
      </c>
      <c r="AC47" s="18" t="s">
        <v>53</v>
      </c>
      <c r="AD47" s="18" t="s">
        <v>53</v>
      </c>
      <c r="AE47" s="18" t="s">
        <v>53</v>
      </c>
      <c r="AF47" s="18" t="s">
        <v>53</v>
      </c>
      <c r="AG47" s="33" t="s">
        <v>53</v>
      </c>
      <c r="AH47" s="15" t="s">
        <v>631</v>
      </c>
      <c r="AI47" s="9" t="s">
        <v>566</v>
      </c>
      <c r="AJ47" s="9" t="s">
        <v>567</v>
      </c>
      <c r="AK47" s="16" t="s">
        <v>45</v>
      </c>
      <c r="AL47" s="8"/>
      <c r="AM47" s="9" t="s">
        <v>72</v>
      </c>
      <c r="AN47" s="20" t="s">
        <v>568</v>
      </c>
    </row>
    <row r="48" spans="1:40" ht="135">
      <c r="A48" s="20" t="s">
        <v>569</v>
      </c>
      <c r="B48" s="9" t="s">
        <v>570</v>
      </c>
      <c r="C48" s="8" t="s">
        <v>560</v>
      </c>
      <c r="D48" s="9" t="s">
        <v>561</v>
      </c>
      <c r="E48" s="9" t="s">
        <v>562</v>
      </c>
      <c r="F48" s="9" t="s">
        <v>563</v>
      </c>
      <c r="G48" s="9" t="s">
        <v>122</v>
      </c>
      <c r="H48" s="9">
        <v>533460</v>
      </c>
      <c r="I48" s="9">
        <v>18188</v>
      </c>
      <c r="J48" s="10">
        <v>1992</v>
      </c>
      <c r="K48" s="9" t="s">
        <v>630</v>
      </c>
      <c r="L48" s="9" t="s">
        <v>46</v>
      </c>
      <c r="M48" s="9" t="s">
        <v>45</v>
      </c>
      <c r="N48" s="8" t="s">
        <v>45</v>
      </c>
      <c r="O48" s="9"/>
      <c r="P48" s="9" t="s">
        <v>564</v>
      </c>
      <c r="Q48" s="9" t="s">
        <v>48</v>
      </c>
      <c r="R48" s="10" t="s">
        <v>195</v>
      </c>
      <c r="S48" s="10" t="s">
        <v>195</v>
      </c>
      <c r="T48" s="8" t="s">
        <v>360</v>
      </c>
      <c r="U48" s="12" t="s">
        <v>50</v>
      </c>
      <c r="V48" s="22">
        <v>1</v>
      </c>
      <c r="W48" s="20" t="s">
        <v>565</v>
      </c>
      <c r="X48" s="12" t="s">
        <v>50</v>
      </c>
      <c r="Y48" s="12" t="s">
        <v>50</v>
      </c>
      <c r="Z48" s="12" t="s">
        <v>50</v>
      </c>
      <c r="AA48" s="9" t="s">
        <v>73</v>
      </c>
      <c r="AB48" s="18" t="s">
        <v>53</v>
      </c>
      <c r="AC48" s="18" t="s">
        <v>53</v>
      </c>
      <c r="AD48" s="18" t="s">
        <v>53</v>
      </c>
      <c r="AE48" s="18" t="s">
        <v>53</v>
      </c>
      <c r="AF48" s="18" t="s">
        <v>53</v>
      </c>
      <c r="AG48" s="33" t="s">
        <v>53</v>
      </c>
      <c r="AH48" s="15" t="s">
        <v>631</v>
      </c>
      <c r="AI48" s="9" t="s">
        <v>566</v>
      </c>
      <c r="AJ48" s="9" t="s">
        <v>567</v>
      </c>
      <c r="AK48" s="16" t="s">
        <v>45</v>
      </c>
      <c r="AL48" s="8"/>
      <c r="AM48" s="9" t="s">
        <v>72</v>
      </c>
      <c r="AN48" s="20" t="s">
        <v>568</v>
      </c>
    </row>
    <row r="49" spans="1:40" s="34" customFormat="1" ht="191.25">
      <c r="A49" s="20" t="s">
        <v>571</v>
      </c>
      <c r="B49" s="9" t="s">
        <v>572</v>
      </c>
      <c r="C49" s="8" t="s">
        <v>573</v>
      </c>
      <c r="D49" s="9" t="s">
        <v>574</v>
      </c>
      <c r="E49" s="9" t="s">
        <v>575</v>
      </c>
      <c r="F49" s="9" t="s">
        <v>563</v>
      </c>
      <c r="G49" s="9" t="s">
        <v>122</v>
      </c>
      <c r="H49" s="9" t="s">
        <v>576</v>
      </c>
      <c r="I49" s="9" t="s">
        <v>577</v>
      </c>
      <c r="J49" s="10">
        <v>2001</v>
      </c>
      <c r="K49" s="9">
        <v>10404</v>
      </c>
      <c r="L49" s="9" t="s">
        <v>46</v>
      </c>
      <c r="M49" s="8" t="s">
        <v>46</v>
      </c>
      <c r="N49" s="8" t="s">
        <v>45</v>
      </c>
      <c r="O49" s="9"/>
      <c r="P49" s="9" t="s">
        <v>140</v>
      </c>
      <c r="Q49" s="9" t="s">
        <v>48</v>
      </c>
      <c r="R49" s="10">
        <v>1196</v>
      </c>
      <c r="S49" s="10">
        <v>1536</v>
      </c>
      <c r="T49" s="9" t="s">
        <v>360</v>
      </c>
      <c r="U49" s="12" t="s">
        <v>50</v>
      </c>
      <c r="V49" s="22">
        <v>1</v>
      </c>
      <c r="W49" s="9" t="s">
        <v>578</v>
      </c>
      <c r="X49" s="12">
        <v>10000</v>
      </c>
      <c r="Y49" s="10">
        <v>5387</v>
      </c>
      <c r="Z49" s="13">
        <f t="shared" si="3"/>
        <v>53.87</v>
      </c>
      <c r="AA49" s="9" t="s">
        <v>579</v>
      </c>
      <c r="AB49" s="18" t="s">
        <v>53</v>
      </c>
      <c r="AC49" s="18" t="s">
        <v>53</v>
      </c>
      <c r="AD49" s="18" t="s">
        <v>53</v>
      </c>
      <c r="AE49" s="18" t="s">
        <v>53</v>
      </c>
      <c r="AF49" s="18" t="s">
        <v>53</v>
      </c>
      <c r="AG49" s="33" t="s">
        <v>53</v>
      </c>
      <c r="AH49" s="19"/>
      <c r="AI49" s="9" t="s">
        <v>580</v>
      </c>
      <c r="AJ49" s="9" t="s">
        <v>567</v>
      </c>
      <c r="AK49" s="16" t="s">
        <v>45</v>
      </c>
      <c r="AL49" s="8"/>
      <c r="AM49" s="9" t="s">
        <v>72</v>
      </c>
      <c r="AN49" s="20" t="s">
        <v>613</v>
      </c>
    </row>
    <row r="50" spans="1:40" ht="45">
      <c r="A50" s="20" t="s">
        <v>581</v>
      </c>
      <c r="B50" s="9"/>
      <c r="C50" s="8" t="s">
        <v>191</v>
      </c>
      <c r="D50" s="8" t="s">
        <v>582</v>
      </c>
      <c r="E50" s="9" t="s">
        <v>583</v>
      </c>
      <c r="F50" s="9" t="s">
        <v>584</v>
      </c>
      <c r="G50" s="9" t="s">
        <v>66</v>
      </c>
      <c r="H50" s="9">
        <v>533430</v>
      </c>
      <c r="I50" s="9">
        <v>179430</v>
      </c>
      <c r="J50" s="10">
        <v>2011</v>
      </c>
      <c r="K50" s="9">
        <v>185</v>
      </c>
      <c r="L50" s="9" t="s">
        <v>46</v>
      </c>
      <c r="M50" s="9" t="s">
        <v>45</v>
      </c>
      <c r="N50" s="8" t="s">
        <v>45</v>
      </c>
      <c r="O50" s="9"/>
      <c r="P50" s="8" t="s">
        <v>183</v>
      </c>
      <c r="Q50" s="31" t="s">
        <v>50</v>
      </c>
      <c r="R50" s="10" t="s">
        <v>195</v>
      </c>
      <c r="S50" s="10" t="s">
        <v>195</v>
      </c>
      <c r="T50" s="20" t="s">
        <v>71</v>
      </c>
      <c r="U50" s="12" t="s">
        <v>50</v>
      </c>
      <c r="V50" s="12" t="s">
        <v>50</v>
      </c>
      <c r="W50" s="20"/>
      <c r="X50" s="12" t="s">
        <v>50</v>
      </c>
      <c r="Y50" s="12">
        <v>185</v>
      </c>
      <c r="Z50" s="12" t="s">
        <v>50</v>
      </c>
      <c r="AA50" s="12" t="s">
        <v>50</v>
      </c>
      <c r="AB50" s="18" t="s">
        <v>53</v>
      </c>
      <c r="AC50" s="18" t="s">
        <v>53</v>
      </c>
      <c r="AD50" s="18" t="s">
        <v>53</v>
      </c>
      <c r="AE50" s="18" t="s">
        <v>53</v>
      </c>
      <c r="AF50" s="18" t="s">
        <v>53</v>
      </c>
      <c r="AG50" s="33" t="s">
        <v>53</v>
      </c>
      <c r="AH50" s="15" t="s">
        <v>614</v>
      </c>
      <c r="AI50" s="16" t="s">
        <v>45</v>
      </c>
      <c r="AJ50" s="9" t="s">
        <v>585</v>
      </c>
      <c r="AK50" s="16"/>
      <c r="AL50" s="8" t="s">
        <v>586</v>
      </c>
      <c r="AM50" s="20" t="s">
        <v>72</v>
      </c>
      <c r="AN50" s="20" t="s">
        <v>117</v>
      </c>
    </row>
    <row r="51" spans="1:40" ht="101.25">
      <c r="A51" s="9" t="s">
        <v>587</v>
      </c>
      <c r="B51" s="9" t="s">
        <v>588</v>
      </c>
      <c r="C51" s="8" t="s">
        <v>268</v>
      </c>
      <c r="D51" s="8" t="s">
        <v>269</v>
      </c>
      <c r="E51" s="9" t="s">
        <v>589</v>
      </c>
      <c r="F51" s="8" t="s">
        <v>271</v>
      </c>
      <c r="G51" s="9" t="s">
        <v>44</v>
      </c>
      <c r="H51" s="9">
        <v>533050</v>
      </c>
      <c r="I51" s="9">
        <v>181610</v>
      </c>
      <c r="J51" s="10">
        <v>2011</v>
      </c>
      <c r="K51" s="11" t="s">
        <v>590</v>
      </c>
      <c r="L51" s="8" t="s">
        <v>45</v>
      </c>
      <c r="M51" s="9" t="s">
        <v>45</v>
      </c>
      <c r="N51" s="8" t="s">
        <v>45</v>
      </c>
      <c r="O51" s="9"/>
      <c r="P51" s="9" t="s">
        <v>140</v>
      </c>
      <c r="Q51" s="9" t="s">
        <v>83</v>
      </c>
      <c r="R51" s="12">
        <v>1568</v>
      </c>
      <c r="S51" s="10">
        <v>1720</v>
      </c>
      <c r="T51" s="20" t="s">
        <v>111</v>
      </c>
      <c r="U51" s="10" t="s">
        <v>274</v>
      </c>
      <c r="V51" s="12" t="s">
        <v>208</v>
      </c>
      <c r="W51" s="9" t="s">
        <v>591</v>
      </c>
      <c r="X51" s="10" t="s">
        <v>208</v>
      </c>
      <c r="Y51" s="10" t="s">
        <v>208</v>
      </c>
      <c r="Z51" s="10" t="s">
        <v>208</v>
      </c>
      <c r="AA51" s="9" t="s">
        <v>140</v>
      </c>
      <c r="AB51" s="18" t="s">
        <v>53</v>
      </c>
      <c r="AC51" s="18" t="s">
        <v>53</v>
      </c>
      <c r="AD51" s="18" t="s">
        <v>53</v>
      </c>
      <c r="AE51" s="18" t="s">
        <v>53</v>
      </c>
      <c r="AF51" s="18" t="s">
        <v>53</v>
      </c>
      <c r="AG51" s="33" t="s">
        <v>53</v>
      </c>
      <c r="AH51" s="19"/>
      <c r="AI51" s="16"/>
      <c r="AJ51" s="16"/>
      <c r="AK51" s="16"/>
      <c r="AL51" s="8" t="s">
        <v>592</v>
      </c>
      <c r="AM51" s="20" t="s">
        <v>72</v>
      </c>
      <c r="AN51" s="20" t="s">
        <v>117</v>
      </c>
    </row>
    <row r="52" spans="1:40" ht="101.25">
      <c r="A52" s="9" t="s">
        <v>593</v>
      </c>
      <c r="B52" s="9" t="s">
        <v>594</v>
      </c>
      <c r="C52" s="8" t="s">
        <v>595</v>
      </c>
      <c r="D52" s="9" t="s">
        <v>596</v>
      </c>
      <c r="E52" s="9" t="s">
        <v>597</v>
      </c>
      <c r="F52" s="9" t="s">
        <v>598</v>
      </c>
      <c r="G52" s="9" t="s">
        <v>80</v>
      </c>
      <c r="H52" s="9">
        <v>529844</v>
      </c>
      <c r="I52" s="9">
        <v>183469</v>
      </c>
      <c r="J52" s="10">
        <v>2002</v>
      </c>
      <c r="K52" s="9">
        <v>1780</v>
      </c>
      <c r="L52" s="8" t="s">
        <v>45</v>
      </c>
      <c r="M52" s="8" t="s">
        <v>46</v>
      </c>
      <c r="N52" s="14" t="s">
        <v>45</v>
      </c>
      <c r="O52" s="9"/>
      <c r="P52" s="9" t="s">
        <v>599</v>
      </c>
      <c r="Q52" s="9" t="s">
        <v>83</v>
      </c>
      <c r="R52" s="12">
        <v>1793</v>
      </c>
      <c r="S52" s="10">
        <v>1812</v>
      </c>
      <c r="T52" s="20" t="s">
        <v>84</v>
      </c>
      <c r="U52" s="41">
        <v>0.3</v>
      </c>
      <c r="V52" s="22" t="s">
        <v>600</v>
      </c>
      <c r="W52" s="9" t="s">
        <v>601</v>
      </c>
      <c r="X52" s="10">
        <v>780</v>
      </c>
      <c r="Y52" s="10">
        <v>715</v>
      </c>
      <c r="Z52" s="13">
        <f t="shared" si="3"/>
        <v>91.66666666666666</v>
      </c>
      <c r="AA52" s="9" t="s">
        <v>52</v>
      </c>
      <c r="AB52" s="10">
        <v>52</v>
      </c>
      <c r="AC52" s="10">
        <v>36</v>
      </c>
      <c r="AD52" s="10" t="s">
        <v>143</v>
      </c>
      <c r="AE52" s="10">
        <f>AB52*AC52</f>
        <v>1872</v>
      </c>
      <c r="AF52" s="10">
        <v>1302</v>
      </c>
      <c r="AG52" s="51">
        <f>AF52/AE52</f>
        <v>0.6955128205128205</v>
      </c>
      <c r="AH52" s="9" t="s">
        <v>602</v>
      </c>
      <c r="AI52" s="9" t="s">
        <v>603</v>
      </c>
      <c r="AJ52" s="9" t="s">
        <v>604</v>
      </c>
      <c r="AK52" s="16" t="s">
        <v>45</v>
      </c>
      <c r="AL52" s="8" t="s">
        <v>605</v>
      </c>
      <c r="AM52" s="9" t="s">
        <v>72</v>
      </c>
      <c r="AN52" s="9" t="s">
        <v>606</v>
      </c>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topLeftCell="A1">
      <selection activeCell="N39" sqref="A1:N39"/>
    </sheetView>
  </sheetViews>
  <sheetFormatPr defaultColWidth="9.140625" defaultRowHeight="15"/>
  <cols>
    <col min="1" max="1" width="9.140625" style="81" customWidth="1"/>
    <col min="2" max="2" width="10.7109375" style="91" customWidth="1"/>
    <col min="3" max="3" width="21.421875" style="92" customWidth="1"/>
    <col min="4" max="14" width="4.7109375" style="81" customWidth="1"/>
    <col min="15" max="16384" width="9.140625" style="81" customWidth="1"/>
  </cols>
  <sheetData>
    <row r="1" spans="1:14" s="83" customFormat="1" ht="15">
      <c r="A1" s="71" t="s">
        <v>0</v>
      </c>
      <c r="B1" s="85" t="s">
        <v>651</v>
      </c>
      <c r="C1" s="71" t="s">
        <v>652</v>
      </c>
      <c r="D1" s="82" t="s">
        <v>637</v>
      </c>
      <c r="E1" s="82" t="s">
        <v>638</v>
      </c>
      <c r="F1" s="82" t="s">
        <v>639</v>
      </c>
      <c r="G1" s="82" t="s">
        <v>640</v>
      </c>
      <c r="H1" s="82" t="s">
        <v>641</v>
      </c>
      <c r="I1" s="82" t="s">
        <v>642</v>
      </c>
      <c r="J1" s="82" t="s">
        <v>643</v>
      </c>
      <c r="K1" s="82" t="s">
        <v>644</v>
      </c>
      <c r="L1" s="82" t="s">
        <v>645</v>
      </c>
      <c r="M1" s="82" t="s">
        <v>646</v>
      </c>
      <c r="N1" s="82" t="s">
        <v>647</v>
      </c>
    </row>
    <row r="2" spans="1:14" ht="15">
      <c r="A2" s="73" t="s">
        <v>353</v>
      </c>
      <c r="B2" s="86">
        <v>738</v>
      </c>
      <c r="C2" s="84" t="s">
        <v>360</v>
      </c>
      <c r="D2" s="74"/>
      <c r="E2" s="74"/>
      <c r="F2" s="74"/>
      <c r="G2" s="74"/>
      <c r="H2" s="74"/>
      <c r="I2" s="74"/>
      <c r="J2" s="74"/>
      <c r="K2" s="72"/>
      <c r="L2" s="72"/>
      <c r="M2" s="72"/>
      <c r="N2" s="72"/>
    </row>
    <row r="3" spans="1:14" ht="15">
      <c r="A3" s="73" t="s">
        <v>60</v>
      </c>
      <c r="B3" s="86">
        <v>201</v>
      </c>
      <c r="C3" s="80" t="s">
        <v>71</v>
      </c>
      <c r="D3" s="72"/>
      <c r="E3" s="74"/>
      <c r="F3" s="74"/>
      <c r="G3" s="74"/>
      <c r="H3" s="74"/>
      <c r="I3" s="74"/>
      <c r="J3" s="74"/>
      <c r="K3" s="72"/>
      <c r="L3" s="72"/>
      <c r="M3" s="72"/>
      <c r="N3" s="72"/>
    </row>
    <row r="4" spans="1:14" ht="15">
      <c r="A4" s="75" t="s">
        <v>571</v>
      </c>
      <c r="B4" s="87">
        <v>5387</v>
      </c>
      <c r="C4" s="80" t="s">
        <v>360</v>
      </c>
      <c r="D4" s="72"/>
      <c r="E4" s="72"/>
      <c r="F4" s="74"/>
      <c r="G4" s="74"/>
      <c r="H4" s="74"/>
      <c r="I4" s="74"/>
      <c r="J4" s="74"/>
      <c r="K4" s="72"/>
      <c r="L4" s="72"/>
      <c r="M4" s="72"/>
      <c r="N4" s="72"/>
    </row>
    <row r="5" spans="1:14" ht="15">
      <c r="A5" s="75" t="s">
        <v>538</v>
      </c>
      <c r="B5" s="87" t="s">
        <v>53</v>
      </c>
      <c r="C5" s="88" t="s">
        <v>111</v>
      </c>
      <c r="D5" s="72"/>
      <c r="E5" s="72"/>
      <c r="F5" s="74"/>
      <c r="G5" s="74"/>
      <c r="H5" s="74"/>
      <c r="I5" s="74"/>
      <c r="J5" s="74"/>
      <c r="K5" s="74"/>
      <c r="L5" s="74"/>
      <c r="M5" s="72"/>
      <c r="N5" s="72"/>
    </row>
    <row r="6" spans="1:14" ht="15">
      <c r="A6" s="73" t="s">
        <v>329</v>
      </c>
      <c r="B6" s="86">
        <v>820</v>
      </c>
      <c r="C6" s="89" t="s">
        <v>225</v>
      </c>
      <c r="D6" s="72"/>
      <c r="E6" s="72"/>
      <c r="F6" s="72"/>
      <c r="G6" s="72"/>
      <c r="H6" s="74"/>
      <c r="I6" s="74"/>
      <c r="J6" s="74"/>
      <c r="K6" s="72"/>
      <c r="L6" s="72"/>
      <c r="M6" s="72"/>
      <c r="N6" s="72"/>
    </row>
    <row r="7" spans="1:14" ht="15">
      <c r="A7" s="73" t="s">
        <v>218</v>
      </c>
      <c r="B7" s="86" t="s">
        <v>530</v>
      </c>
      <c r="C7" s="89" t="s">
        <v>225</v>
      </c>
      <c r="D7" s="72"/>
      <c r="E7" s="72"/>
      <c r="F7" s="72"/>
      <c r="G7" s="72"/>
      <c r="H7" s="72"/>
      <c r="I7" s="74"/>
      <c r="J7" s="74"/>
      <c r="K7" s="72"/>
      <c r="L7" s="72"/>
      <c r="M7" s="72"/>
      <c r="N7" s="72"/>
    </row>
    <row r="8" spans="1:14" ht="15">
      <c r="A8" s="73" t="s">
        <v>390</v>
      </c>
      <c r="B8" s="86">
        <v>193</v>
      </c>
      <c r="C8" s="88" t="s">
        <v>111</v>
      </c>
      <c r="D8" s="72"/>
      <c r="E8" s="72"/>
      <c r="F8" s="72"/>
      <c r="G8" s="72"/>
      <c r="H8" s="72"/>
      <c r="I8" s="72"/>
      <c r="J8" s="74"/>
      <c r="K8" s="74"/>
      <c r="L8" s="74"/>
      <c r="M8" s="72"/>
      <c r="N8" s="72"/>
    </row>
    <row r="9" spans="1:14" ht="15">
      <c r="A9" s="73" t="s">
        <v>587</v>
      </c>
      <c r="B9" s="86" t="s">
        <v>653</v>
      </c>
      <c r="C9" s="88" t="s">
        <v>111</v>
      </c>
      <c r="D9" s="72"/>
      <c r="E9" s="72"/>
      <c r="F9" s="72"/>
      <c r="G9" s="72"/>
      <c r="H9" s="72"/>
      <c r="I9" s="72"/>
      <c r="J9" s="74"/>
      <c r="K9" s="74"/>
      <c r="L9" s="74"/>
      <c r="M9" s="72"/>
      <c r="N9" s="72"/>
    </row>
    <row r="10" spans="1:14" ht="15">
      <c r="A10" s="73" t="s">
        <v>266</v>
      </c>
      <c r="B10" s="86" t="s">
        <v>653</v>
      </c>
      <c r="C10" s="88" t="s">
        <v>111</v>
      </c>
      <c r="D10" s="72"/>
      <c r="E10" s="72"/>
      <c r="F10" s="72"/>
      <c r="G10" s="72"/>
      <c r="H10" s="72"/>
      <c r="I10" s="72"/>
      <c r="J10" s="74"/>
      <c r="K10" s="74"/>
      <c r="L10" s="74"/>
      <c r="M10" s="72"/>
      <c r="N10" s="72"/>
    </row>
    <row r="11" spans="1:14" ht="15">
      <c r="A11" s="73" t="s">
        <v>524</v>
      </c>
      <c r="B11" s="86">
        <v>88</v>
      </c>
      <c r="C11" s="88" t="s">
        <v>111</v>
      </c>
      <c r="D11" s="72"/>
      <c r="E11" s="72"/>
      <c r="F11" s="72"/>
      <c r="G11" s="72"/>
      <c r="H11" s="72"/>
      <c r="I11" s="72"/>
      <c r="J11" s="72"/>
      <c r="K11" s="74"/>
      <c r="L11" s="74"/>
      <c r="M11" s="74"/>
      <c r="N11" s="72"/>
    </row>
    <row r="12" spans="1:14" ht="15">
      <c r="A12" s="73" t="s">
        <v>91</v>
      </c>
      <c r="B12" s="86" t="s">
        <v>653</v>
      </c>
      <c r="C12" s="88" t="s">
        <v>111</v>
      </c>
      <c r="D12" s="72"/>
      <c r="E12" s="72"/>
      <c r="F12" s="72"/>
      <c r="G12" s="72"/>
      <c r="H12" s="72"/>
      <c r="I12" s="72"/>
      <c r="J12" s="72"/>
      <c r="K12" s="74"/>
      <c r="L12" s="74"/>
      <c r="M12" s="74"/>
      <c r="N12" s="72"/>
    </row>
    <row r="13" spans="1:14" ht="15">
      <c r="A13" s="73" t="s">
        <v>177</v>
      </c>
      <c r="B13" s="86" t="s">
        <v>530</v>
      </c>
      <c r="C13" s="88" t="s">
        <v>111</v>
      </c>
      <c r="D13" s="72"/>
      <c r="E13" s="72"/>
      <c r="F13" s="72"/>
      <c r="G13" s="72"/>
      <c r="H13" s="72"/>
      <c r="I13" s="72"/>
      <c r="J13" s="72"/>
      <c r="K13" s="74"/>
      <c r="L13" s="74"/>
      <c r="M13" s="74"/>
      <c r="N13" s="72"/>
    </row>
    <row r="14" spans="1:14" ht="15">
      <c r="A14" s="73" t="s">
        <v>248</v>
      </c>
      <c r="B14" s="86">
        <v>360</v>
      </c>
      <c r="C14" s="90" t="s">
        <v>256</v>
      </c>
      <c r="D14" s="72"/>
      <c r="E14" s="72"/>
      <c r="F14" s="72"/>
      <c r="G14" s="72"/>
      <c r="H14" s="72"/>
      <c r="I14" s="72"/>
      <c r="J14" s="72"/>
      <c r="K14" s="74"/>
      <c r="L14" s="72"/>
      <c r="M14" s="72"/>
      <c r="N14" s="72"/>
    </row>
    <row r="15" spans="1:14" ht="15">
      <c r="A15" s="73" t="s">
        <v>288</v>
      </c>
      <c r="B15" s="86">
        <v>89</v>
      </c>
      <c r="C15" s="90" t="s">
        <v>293</v>
      </c>
      <c r="D15" s="72"/>
      <c r="E15" s="72"/>
      <c r="F15" s="72"/>
      <c r="G15" s="72"/>
      <c r="H15" s="72"/>
      <c r="I15" s="72"/>
      <c r="J15" s="72"/>
      <c r="K15" s="72"/>
      <c r="L15" s="74"/>
      <c r="M15" s="72"/>
      <c r="N15" s="72"/>
    </row>
    <row r="16" spans="1:14" ht="15">
      <c r="A16" s="73" t="s">
        <v>365</v>
      </c>
      <c r="B16" s="86">
        <v>1825</v>
      </c>
      <c r="C16" s="88" t="s">
        <v>111</v>
      </c>
      <c r="D16" s="72"/>
      <c r="E16" s="72"/>
      <c r="F16" s="72"/>
      <c r="G16" s="72"/>
      <c r="H16" s="72"/>
      <c r="I16" s="72"/>
      <c r="J16" s="72"/>
      <c r="K16" s="72"/>
      <c r="L16" s="74"/>
      <c r="M16" s="74"/>
      <c r="N16" s="72"/>
    </row>
    <row r="17" spans="1:14" ht="15">
      <c r="A17" s="73" t="s">
        <v>400</v>
      </c>
      <c r="B17" s="86">
        <v>198</v>
      </c>
      <c r="C17" s="88" t="s">
        <v>111</v>
      </c>
      <c r="D17" s="72"/>
      <c r="E17" s="72"/>
      <c r="F17" s="72"/>
      <c r="G17" s="72"/>
      <c r="H17" s="72"/>
      <c r="I17" s="72"/>
      <c r="J17" s="72"/>
      <c r="K17" s="72"/>
      <c r="L17" s="74"/>
      <c r="M17" s="74"/>
      <c r="N17" s="72"/>
    </row>
    <row r="18" spans="1:14" ht="15">
      <c r="A18" s="73" t="s">
        <v>299</v>
      </c>
      <c r="B18" s="86">
        <v>301</v>
      </c>
      <c r="C18" s="88" t="s">
        <v>111</v>
      </c>
      <c r="D18" s="72"/>
      <c r="E18" s="72"/>
      <c r="F18" s="72"/>
      <c r="G18" s="72"/>
      <c r="H18" s="72"/>
      <c r="I18" s="72"/>
      <c r="J18" s="72"/>
      <c r="K18" s="72"/>
      <c r="L18" s="74"/>
      <c r="M18" s="74"/>
      <c r="N18" s="72"/>
    </row>
    <row r="19" spans="1:14" ht="15">
      <c r="A19" s="75" t="s">
        <v>198</v>
      </c>
      <c r="B19" s="87" t="s">
        <v>653</v>
      </c>
      <c r="C19" s="88" t="s">
        <v>111</v>
      </c>
      <c r="D19" s="72"/>
      <c r="E19" s="72"/>
      <c r="F19" s="72"/>
      <c r="G19" s="72"/>
      <c r="H19" s="72"/>
      <c r="I19" s="72"/>
      <c r="J19" s="72"/>
      <c r="K19" s="72"/>
      <c r="L19" s="74"/>
      <c r="M19" s="74"/>
      <c r="N19" s="72"/>
    </row>
    <row r="20" spans="1:14" ht="15">
      <c r="A20" s="73" t="s">
        <v>133</v>
      </c>
      <c r="B20" s="86">
        <v>254</v>
      </c>
      <c r="C20" s="89" t="s">
        <v>141</v>
      </c>
      <c r="D20" s="72"/>
      <c r="E20" s="72"/>
      <c r="F20" s="72"/>
      <c r="G20" s="72"/>
      <c r="H20" s="72"/>
      <c r="I20" s="72"/>
      <c r="J20" s="72"/>
      <c r="K20" s="72"/>
      <c r="L20" s="74"/>
      <c r="M20" s="74"/>
      <c r="N20" s="72"/>
    </row>
    <row r="21" spans="1:14" ht="15">
      <c r="A21" s="73" t="s">
        <v>158</v>
      </c>
      <c r="B21" s="86">
        <v>544</v>
      </c>
      <c r="C21" s="88" t="s">
        <v>111</v>
      </c>
      <c r="D21" s="72"/>
      <c r="E21" s="72"/>
      <c r="F21" s="72"/>
      <c r="G21" s="72"/>
      <c r="H21" s="72"/>
      <c r="I21" s="72"/>
      <c r="J21" s="72"/>
      <c r="K21" s="72"/>
      <c r="L21" s="74"/>
      <c r="M21" s="74"/>
      <c r="N21" s="72"/>
    </row>
    <row r="22" spans="1:14" ht="15">
      <c r="A22" s="73" t="s">
        <v>460</v>
      </c>
      <c r="B22" s="86">
        <v>300</v>
      </c>
      <c r="C22" s="88" t="s">
        <v>111</v>
      </c>
      <c r="D22" s="72"/>
      <c r="E22" s="72"/>
      <c r="F22" s="72"/>
      <c r="G22" s="72"/>
      <c r="H22" s="72"/>
      <c r="I22" s="72"/>
      <c r="J22" s="72"/>
      <c r="K22" s="72"/>
      <c r="L22" s="74"/>
      <c r="M22" s="74"/>
      <c r="N22" s="72"/>
    </row>
    <row r="23" spans="1:14" ht="15">
      <c r="A23" s="73" t="s">
        <v>40</v>
      </c>
      <c r="B23" s="86">
        <v>325</v>
      </c>
      <c r="C23" s="88" t="s">
        <v>111</v>
      </c>
      <c r="D23" s="72"/>
      <c r="E23" s="72"/>
      <c r="F23" s="72"/>
      <c r="G23" s="72"/>
      <c r="H23" s="72"/>
      <c r="I23" s="72"/>
      <c r="J23" s="72"/>
      <c r="K23" s="72"/>
      <c r="L23" s="74"/>
      <c r="M23" s="74"/>
      <c r="N23" s="72"/>
    </row>
    <row r="24" spans="1:14" ht="15">
      <c r="A24" s="73" t="s">
        <v>593</v>
      </c>
      <c r="B24" s="86">
        <v>715</v>
      </c>
      <c r="C24" s="88" t="s">
        <v>111</v>
      </c>
      <c r="D24" s="72"/>
      <c r="E24" s="72"/>
      <c r="F24" s="72"/>
      <c r="G24" s="72"/>
      <c r="H24" s="72"/>
      <c r="I24" s="72"/>
      <c r="J24" s="72"/>
      <c r="K24" s="72"/>
      <c r="L24" s="74"/>
      <c r="M24" s="74"/>
      <c r="N24" s="72"/>
    </row>
    <row r="25" spans="1:14" ht="15">
      <c r="A25" s="73" t="s">
        <v>118</v>
      </c>
      <c r="B25" s="86">
        <v>968</v>
      </c>
      <c r="C25" s="88" t="s">
        <v>111</v>
      </c>
      <c r="D25" s="72"/>
      <c r="E25" s="72"/>
      <c r="F25" s="72"/>
      <c r="G25" s="72"/>
      <c r="H25" s="72"/>
      <c r="I25" s="72"/>
      <c r="J25" s="72"/>
      <c r="K25" s="72"/>
      <c r="L25" s="74"/>
      <c r="M25" s="74"/>
      <c r="N25" s="72"/>
    </row>
    <row r="26" spans="1:14" ht="15">
      <c r="A26" s="73" t="s">
        <v>234</v>
      </c>
      <c r="B26" s="86">
        <v>104</v>
      </c>
      <c r="C26" s="88" t="s">
        <v>111</v>
      </c>
      <c r="D26" s="72"/>
      <c r="E26" s="72"/>
      <c r="F26" s="72"/>
      <c r="G26" s="72"/>
      <c r="H26" s="72"/>
      <c r="I26" s="72"/>
      <c r="J26" s="72"/>
      <c r="K26" s="72"/>
      <c r="L26" s="74"/>
      <c r="M26" s="74"/>
      <c r="N26" s="72"/>
    </row>
    <row r="27" spans="1:14" ht="15">
      <c r="A27" s="73" t="s">
        <v>413</v>
      </c>
      <c r="B27" s="86">
        <v>164</v>
      </c>
      <c r="C27" s="88" t="s">
        <v>111</v>
      </c>
      <c r="D27" s="72"/>
      <c r="E27" s="72"/>
      <c r="F27" s="72"/>
      <c r="G27" s="72"/>
      <c r="H27" s="72"/>
      <c r="I27" s="72"/>
      <c r="J27" s="72"/>
      <c r="K27" s="72"/>
      <c r="L27" s="74"/>
      <c r="M27" s="74"/>
      <c r="N27" s="72"/>
    </row>
    <row r="28" spans="1:14" ht="15">
      <c r="A28" s="73" t="s">
        <v>503</v>
      </c>
      <c r="B28" s="86">
        <v>148</v>
      </c>
      <c r="C28" s="88" t="s">
        <v>111</v>
      </c>
      <c r="D28" s="72"/>
      <c r="E28" s="72"/>
      <c r="F28" s="72"/>
      <c r="G28" s="72"/>
      <c r="H28" s="72"/>
      <c r="I28" s="72"/>
      <c r="J28" s="72"/>
      <c r="K28" s="72"/>
      <c r="L28" s="72"/>
      <c r="M28" s="74"/>
      <c r="N28" s="72"/>
    </row>
    <row r="29" spans="1:14" ht="15">
      <c r="A29" s="73" t="s">
        <v>77</v>
      </c>
      <c r="B29" s="86">
        <v>111</v>
      </c>
      <c r="C29" s="88" t="s">
        <v>111</v>
      </c>
      <c r="D29" s="72"/>
      <c r="E29" s="72"/>
      <c r="F29" s="72"/>
      <c r="G29" s="72"/>
      <c r="H29" s="72"/>
      <c r="I29" s="72"/>
      <c r="J29" s="72"/>
      <c r="K29" s="72"/>
      <c r="L29" s="72"/>
      <c r="M29" s="74"/>
      <c r="N29" s="72"/>
    </row>
    <row r="30" spans="1:14" ht="15">
      <c r="A30" s="73" t="s">
        <v>449</v>
      </c>
      <c r="B30" s="86">
        <v>416</v>
      </c>
      <c r="C30" s="90" t="s">
        <v>456</v>
      </c>
      <c r="D30" s="72"/>
      <c r="E30" s="72"/>
      <c r="F30" s="72"/>
      <c r="G30" s="72"/>
      <c r="H30" s="72"/>
      <c r="I30" s="72"/>
      <c r="J30" s="72"/>
      <c r="K30" s="72"/>
      <c r="L30" s="72"/>
      <c r="M30" s="74"/>
      <c r="N30" s="72"/>
    </row>
    <row r="31" spans="1:14" ht="15">
      <c r="A31" s="73" t="s">
        <v>149</v>
      </c>
      <c r="B31" s="86">
        <v>483</v>
      </c>
      <c r="C31" s="89" t="s">
        <v>141</v>
      </c>
      <c r="D31" s="72"/>
      <c r="E31" s="72"/>
      <c r="F31" s="72"/>
      <c r="G31" s="72"/>
      <c r="H31" s="72"/>
      <c r="I31" s="72"/>
      <c r="J31" s="72"/>
      <c r="K31" s="72"/>
      <c r="L31" s="72"/>
      <c r="M31" s="74"/>
      <c r="N31" s="72"/>
    </row>
    <row r="32" spans="1:14" ht="15">
      <c r="A32" s="75" t="s">
        <v>515</v>
      </c>
      <c r="B32" s="87">
        <v>259</v>
      </c>
      <c r="C32" s="88" t="s">
        <v>111</v>
      </c>
      <c r="D32" s="72"/>
      <c r="E32" s="72"/>
      <c r="F32" s="72"/>
      <c r="G32" s="72"/>
      <c r="H32" s="72"/>
      <c r="I32" s="72"/>
      <c r="J32" s="72"/>
      <c r="K32" s="72"/>
      <c r="L32" s="72"/>
      <c r="M32" s="74"/>
      <c r="N32" s="72"/>
    </row>
    <row r="33" spans="1:14" ht="15">
      <c r="A33" s="73" t="s">
        <v>484</v>
      </c>
      <c r="B33" s="86" t="s">
        <v>653</v>
      </c>
      <c r="C33" s="88" t="s">
        <v>111</v>
      </c>
      <c r="D33" s="72"/>
      <c r="E33" s="72"/>
      <c r="F33" s="72"/>
      <c r="G33" s="72"/>
      <c r="H33" s="72"/>
      <c r="I33" s="72"/>
      <c r="J33" s="72"/>
      <c r="K33" s="72"/>
      <c r="L33" s="72"/>
      <c r="M33" s="74"/>
      <c r="N33" s="72"/>
    </row>
    <row r="34" spans="1:14" ht="15">
      <c r="A34" s="73" t="s">
        <v>167</v>
      </c>
      <c r="B34" s="86">
        <v>239</v>
      </c>
      <c r="C34" s="90" t="s">
        <v>293</v>
      </c>
      <c r="D34" s="72"/>
      <c r="E34" s="72"/>
      <c r="F34" s="72"/>
      <c r="G34" s="72"/>
      <c r="H34" s="72"/>
      <c r="I34" s="72"/>
      <c r="J34" s="72"/>
      <c r="K34" s="72"/>
      <c r="L34" s="72"/>
      <c r="M34" s="74"/>
      <c r="N34" s="72"/>
    </row>
    <row r="35" spans="1:14" ht="15">
      <c r="A35" s="73" t="s">
        <v>469</v>
      </c>
      <c r="B35" s="86">
        <v>959</v>
      </c>
      <c r="C35" s="94" t="s">
        <v>474</v>
      </c>
      <c r="D35" s="72"/>
      <c r="E35" s="72"/>
      <c r="F35" s="72"/>
      <c r="G35" s="72"/>
      <c r="H35" s="72"/>
      <c r="I35" s="72"/>
      <c r="J35" s="72"/>
      <c r="K35" s="72"/>
      <c r="L35" s="72"/>
      <c r="M35" s="74"/>
      <c r="N35" s="72"/>
    </row>
    <row r="36" spans="1:14" ht="15">
      <c r="A36" s="73" t="s">
        <v>279</v>
      </c>
      <c r="B36" s="86">
        <v>704</v>
      </c>
      <c r="C36" s="90" t="s">
        <v>654</v>
      </c>
      <c r="D36" s="72"/>
      <c r="E36" s="72"/>
      <c r="F36" s="72"/>
      <c r="G36" s="72"/>
      <c r="H36" s="72"/>
      <c r="I36" s="72"/>
      <c r="J36" s="72"/>
      <c r="K36" s="72"/>
      <c r="L36" s="72"/>
      <c r="M36" s="74"/>
      <c r="N36" s="72"/>
    </row>
    <row r="37" spans="1:14" ht="15">
      <c r="A37" s="73" t="s">
        <v>555</v>
      </c>
      <c r="B37" s="86">
        <v>316</v>
      </c>
      <c r="C37" s="88" t="s">
        <v>111</v>
      </c>
      <c r="D37" s="72"/>
      <c r="E37" s="72"/>
      <c r="F37" s="72"/>
      <c r="G37" s="72"/>
      <c r="H37" s="72"/>
      <c r="I37" s="72"/>
      <c r="J37" s="72"/>
      <c r="K37" s="72"/>
      <c r="L37" s="72"/>
      <c r="M37" s="74"/>
      <c r="N37" s="72"/>
    </row>
    <row r="38" spans="1:14" ht="15">
      <c r="A38" s="73" t="s">
        <v>648</v>
      </c>
      <c r="B38" s="86" t="s">
        <v>655</v>
      </c>
      <c r="C38" s="90" t="s">
        <v>321</v>
      </c>
      <c r="D38" s="72"/>
      <c r="E38" s="72"/>
      <c r="F38" s="72"/>
      <c r="G38" s="72"/>
      <c r="H38" s="72"/>
      <c r="I38" s="72"/>
      <c r="J38" s="72"/>
      <c r="K38" s="72"/>
      <c r="L38" s="72"/>
      <c r="M38" s="74"/>
      <c r="N38" s="74"/>
    </row>
    <row r="39" spans="1:14" ht="15">
      <c r="A39" s="73" t="s">
        <v>341</v>
      </c>
      <c r="B39" s="86">
        <v>36</v>
      </c>
      <c r="C39" s="88" t="s">
        <v>111</v>
      </c>
      <c r="D39" s="72"/>
      <c r="E39" s="72"/>
      <c r="F39" s="72"/>
      <c r="G39" s="72"/>
      <c r="H39" s="72"/>
      <c r="I39" s="72"/>
      <c r="J39" s="72"/>
      <c r="K39" s="72"/>
      <c r="L39" s="72"/>
      <c r="M39" s="74"/>
      <c r="N39" s="74"/>
    </row>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topLeftCell="A1">
      <selection activeCell="I24" sqref="I24"/>
    </sheetView>
  </sheetViews>
  <sheetFormatPr defaultColWidth="9.140625" defaultRowHeight="15"/>
  <cols>
    <col min="1" max="1" width="10.28125" style="7" customWidth="1"/>
    <col min="2" max="2" width="9.140625" style="7" customWidth="1"/>
  </cols>
  <sheetData>
    <row r="1" spans="1:5" ht="33.75">
      <c r="A1" s="1" t="s">
        <v>6</v>
      </c>
      <c r="B1" s="1" t="s">
        <v>10</v>
      </c>
      <c r="D1" t="s">
        <v>6</v>
      </c>
      <c r="E1" t="s">
        <v>636</v>
      </c>
    </row>
    <row r="2" spans="1:5" ht="15">
      <c r="A2" s="9" t="s">
        <v>378</v>
      </c>
      <c r="B2" s="9">
        <v>135</v>
      </c>
      <c r="D2" s="9" t="s">
        <v>378</v>
      </c>
      <c r="E2">
        <v>135</v>
      </c>
    </row>
    <row r="3" spans="1:5" ht="15">
      <c r="A3" s="9" t="s">
        <v>80</v>
      </c>
      <c r="B3" s="9">
        <v>781</v>
      </c>
      <c r="D3" s="9" t="s">
        <v>80</v>
      </c>
      <c r="E3">
        <v>3121</v>
      </c>
    </row>
    <row r="4" spans="1:5" ht="15">
      <c r="A4" s="9" t="s">
        <v>80</v>
      </c>
      <c r="B4" s="9">
        <v>560</v>
      </c>
      <c r="D4" s="8" t="s">
        <v>44</v>
      </c>
      <c r="E4">
        <v>2271</v>
      </c>
    </row>
    <row r="5" spans="1:5" ht="15">
      <c r="A5" s="9" t="s">
        <v>80</v>
      </c>
      <c r="B5" s="9">
        <v>1780</v>
      </c>
      <c r="D5" s="9" t="s">
        <v>239</v>
      </c>
      <c r="E5">
        <v>115</v>
      </c>
    </row>
    <row r="6" spans="1:5" ht="22.5">
      <c r="A6" s="8" t="s">
        <v>44</v>
      </c>
      <c r="B6" s="11">
        <v>331</v>
      </c>
      <c r="D6" s="9" t="s">
        <v>488</v>
      </c>
      <c r="E6">
        <v>649</v>
      </c>
    </row>
    <row r="7" spans="1:5" ht="15">
      <c r="A7" s="8" t="s">
        <v>44</v>
      </c>
      <c r="B7" s="11">
        <v>606</v>
      </c>
      <c r="D7" s="14" t="s">
        <v>201</v>
      </c>
      <c r="E7">
        <v>500</v>
      </c>
    </row>
    <row r="8" spans="1:5" ht="15">
      <c r="A8" s="9" t="s">
        <v>44</v>
      </c>
      <c r="B8" s="11">
        <v>101</v>
      </c>
      <c r="D8" s="9" t="s">
        <v>96</v>
      </c>
      <c r="E8">
        <v>7158</v>
      </c>
    </row>
    <row r="9" spans="1:5" ht="15">
      <c r="A9" s="8" t="s">
        <v>44</v>
      </c>
      <c r="B9" s="11">
        <v>380</v>
      </c>
      <c r="D9" s="9" t="s">
        <v>405</v>
      </c>
      <c r="E9">
        <v>299</v>
      </c>
    </row>
    <row r="10" spans="1:5" ht="15">
      <c r="A10" s="8" t="s">
        <v>44</v>
      </c>
      <c r="B10" s="12">
        <v>100</v>
      </c>
      <c r="D10" s="9" t="s">
        <v>254</v>
      </c>
      <c r="E10">
        <v>561</v>
      </c>
    </row>
    <row r="11" spans="1:5" ht="15">
      <c r="A11" s="9" t="s">
        <v>44</v>
      </c>
      <c r="B11" s="11">
        <v>250</v>
      </c>
      <c r="D11" s="9" t="s">
        <v>358</v>
      </c>
      <c r="E11">
        <v>738</v>
      </c>
    </row>
    <row r="12" spans="1:5" ht="15">
      <c r="A12" s="8" t="s">
        <v>44</v>
      </c>
      <c r="B12" s="9">
        <v>259</v>
      </c>
      <c r="D12" s="9" t="s">
        <v>215</v>
      </c>
      <c r="E12">
        <v>650</v>
      </c>
    </row>
    <row r="13" spans="1:5" ht="15">
      <c r="A13" s="9" t="s">
        <v>44</v>
      </c>
      <c r="B13" s="11">
        <v>244</v>
      </c>
      <c r="D13" s="9" t="s">
        <v>66</v>
      </c>
      <c r="E13">
        <v>2408</v>
      </c>
    </row>
    <row r="14" spans="1:5" ht="22.5">
      <c r="A14" s="9" t="s">
        <v>239</v>
      </c>
      <c r="B14" s="9">
        <v>115</v>
      </c>
      <c r="D14" s="9" t="s">
        <v>122</v>
      </c>
      <c r="E14">
        <v>17323</v>
      </c>
    </row>
    <row r="15" spans="1:5" ht="22.5">
      <c r="A15" s="9" t="s">
        <v>488</v>
      </c>
      <c r="B15" s="9">
        <v>649</v>
      </c>
      <c r="D15" s="9" t="s">
        <v>319</v>
      </c>
      <c r="E15">
        <v>108</v>
      </c>
    </row>
    <row r="16" spans="1:5" ht="22.5">
      <c r="A16" s="14" t="s">
        <v>201</v>
      </c>
      <c r="B16" s="14" t="s">
        <v>202</v>
      </c>
      <c r="D16" s="8" t="s">
        <v>305</v>
      </c>
      <c r="E16">
        <v>5955</v>
      </c>
    </row>
    <row r="17" spans="1:2" ht="15">
      <c r="A17" s="9" t="s">
        <v>96</v>
      </c>
      <c r="B17" s="21">
        <v>3707</v>
      </c>
    </row>
    <row r="18" spans="1:2" ht="15">
      <c r="A18" s="9" t="s">
        <v>96</v>
      </c>
      <c r="B18" s="9">
        <v>248</v>
      </c>
    </row>
    <row r="19" spans="1:2" ht="15">
      <c r="A19" s="9" t="s">
        <v>96</v>
      </c>
      <c r="B19" s="9">
        <v>650</v>
      </c>
    </row>
    <row r="20" spans="1:2" ht="15">
      <c r="A20" s="9" t="s">
        <v>96</v>
      </c>
      <c r="B20" s="9">
        <v>1500</v>
      </c>
    </row>
    <row r="21" spans="1:2" ht="15">
      <c r="A21" s="9" t="s">
        <v>96</v>
      </c>
      <c r="B21" s="9">
        <v>1053</v>
      </c>
    </row>
    <row r="22" spans="1:2" ht="15">
      <c r="A22" s="9" t="s">
        <v>405</v>
      </c>
      <c r="B22" s="11">
        <v>299</v>
      </c>
    </row>
    <row r="23" spans="1:2" ht="15">
      <c r="A23" s="9" t="s">
        <v>254</v>
      </c>
      <c r="B23" s="9">
        <v>361</v>
      </c>
    </row>
    <row r="24" spans="1:2" ht="15">
      <c r="A24" s="9" t="s">
        <v>254</v>
      </c>
      <c r="B24" s="9">
        <v>200</v>
      </c>
    </row>
    <row r="25" spans="1:2" ht="15">
      <c r="A25" s="9" t="s">
        <v>358</v>
      </c>
      <c r="B25" s="9">
        <v>738</v>
      </c>
    </row>
    <row r="26" spans="1:2" ht="15">
      <c r="A26" s="9" t="s">
        <v>215</v>
      </c>
      <c r="B26" s="9">
        <v>500</v>
      </c>
    </row>
    <row r="27" spans="1:2" ht="15">
      <c r="A27" s="9" t="s">
        <v>215</v>
      </c>
      <c r="B27" s="11">
        <v>150</v>
      </c>
    </row>
    <row r="28" spans="1:2" ht="15">
      <c r="A28" s="9" t="s">
        <v>66</v>
      </c>
      <c r="B28" s="9">
        <v>230</v>
      </c>
    </row>
    <row r="29" spans="1:2" ht="15">
      <c r="A29" s="9" t="s">
        <v>66</v>
      </c>
      <c r="B29" s="9">
        <v>331</v>
      </c>
    </row>
    <row r="30" spans="1:2" ht="15">
      <c r="A30" s="9" t="s">
        <v>66</v>
      </c>
      <c r="B30" s="9">
        <v>796</v>
      </c>
    </row>
    <row r="31" spans="1:2" ht="15">
      <c r="A31" s="9" t="s">
        <v>66</v>
      </c>
      <c r="B31" s="9">
        <v>227</v>
      </c>
    </row>
    <row r="32" spans="1:2" ht="15">
      <c r="A32" s="9" t="s">
        <v>66</v>
      </c>
      <c r="B32" s="9">
        <v>160</v>
      </c>
    </row>
    <row r="33" spans="1:2" ht="15">
      <c r="A33" s="14" t="s">
        <v>66</v>
      </c>
      <c r="B33" s="14">
        <v>163</v>
      </c>
    </row>
    <row r="34" spans="1:2" ht="15">
      <c r="A34" s="31" t="s">
        <v>66</v>
      </c>
      <c r="B34" s="68">
        <v>316</v>
      </c>
    </row>
    <row r="35" spans="1:2" ht="15">
      <c r="A35" s="9" t="s">
        <v>66</v>
      </c>
      <c r="B35" s="9">
        <v>185</v>
      </c>
    </row>
    <row r="36" spans="1:2" ht="22.5">
      <c r="A36" s="9" t="s">
        <v>122</v>
      </c>
      <c r="B36" s="9">
        <v>983</v>
      </c>
    </row>
    <row r="37" spans="1:2" ht="22.5">
      <c r="A37" s="9" t="s">
        <v>122</v>
      </c>
      <c r="B37" s="9">
        <v>272</v>
      </c>
    </row>
    <row r="38" spans="1:2" ht="22.5">
      <c r="A38" s="9" t="s">
        <v>122</v>
      </c>
      <c r="B38" s="9">
        <v>747</v>
      </c>
    </row>
    <row r="39" spans="1:2" ht="22.5">
      <c r="A39" s="9" t="s">
        <v>122</v>
      </c>
      <c r="B39" s="9">
        <v>820</v>
      </c>
    </row>
    <row r="40" spans="1:2" ht="22.5">
      <c r="A40" s="9" t="s">
        <v>122</v>
      </c>
      <c r="B40" s="9">
        <v>337</v>
      </c>
    </row>
    <row r="41" spans="1:2" ht="22.5">
      <c r="A41" s="9" t="s">
        <v>122</v>
      </c>
      <c r="B41" s="9">
        <v>1033</v>
      </c>
    </row>
    <row r="42" spans="1:2" ht="22.5">
      <c r="A42" s="9" t="s">
        <v>122</v>
      </c>
      <c r="B42" s="14">
        <v>259</v>
      </c>
    </row>
    <row r="43" spans="1:2" ht="22.5">
      <c r="A43" s="9" t="s">
        <v>122</v>
      </c>
      <c r="B43" s="9">
        <v>238</v>
      </c>
    </row>
    <row r="44" spans="1:2" ht="22.5">
      <c r="A44" s="20" t="s">
        <v>122</v>
      </c>
      <c r="B44" s="20">
        <v>2230</v>
      </c>
    </row>
    <row r="45" spans="1:2" ht="22.5">
      <c r="A45" s="9" t="s">
        <v>122</v>
      </c>
      <c r="B45" s="9" t="s">
        <v>630</v>
      </c>
    </row>
    <row r="46" spans="1:2" ht="15">
      <c r="A46" s="9"/>
      <c r="B46" s="9"/>
    </row>
    <row r="47" spans="1:2" ht="22.5">
      <c r="A47" s="9" t="s">
        <v>122</v>
      </c>
      <c r="B47" s="9">
        <v>10404</v>
      </c>
    </row>
    <row r="48" spans="1:2" ht="15">
      <c r="A48" s="9" t="s">
        <v>319</v>
      </c>
      <c r="B48" s="9">
        <v>108</v>
      </c>
    </row>
    <row r="49" spans="1:2" ht="15">
      <c r="A49" s="8" t="s">
        <v>305</v>
      </c>
      <c r="B49" s="9">
        <v>2409</v>
      </c>
    </row>
    <row r="50" spans="1:2" ht="15">
      <c r="A50" s="9" t="s">
        <v>305</v>
      </c>
      <c r="B50" s="9">
        <v>2553</v>
      </c>
    </row>
    <row r="51" spans="1:2" ht="15">
      <c r="A51" s="9" t="s">
        <v>305</v>
      </c>
      <c r="B51" s="9">
        <v>393</v>
      </c>
    </row>
    <row r="52" spans="1:2" ht="15">
      <c r="A52" s="9" t="s">
        <v>305</v>
      </c>
      <c r="B52" s="9">
        <v>600</v>
      </c>
    </row>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topLeftCell="A1">
      <selection activeCell="L19" sqref="L19"/>
    </sheetView>
  </sheetViews>
  <sheetFormatPr defaultColWidth="9.140625" defaultRowHeight="15"/>
  <cols>
    <col min="1" max="1" width="10.28125" style="7" customWidth="1"/>
    <col min="2" max="2" width="9.140625" style="7" customWidth="1"/>
    <col min="3" max="3" width="8.7109375" style="54" customWidth="1"/>
    <col min="4" max="4" width="9.140625" style="54" customWidth="1"/>
  </cols>
  <sheetData>
    <row r="1" spans="1:9" ht="33.75">
      <c r="A1" s="1" t="s">
        <v>6</v>
      </c>
      <c r="B1" s="1" t="s">
        <v>10</v>
      </c>
      <c r="C1" s="62" t="s">
        <v>23</v>
      </c>
      <c r="D1" s="62" t="s">
        <v>24</v>
      </c>
      <c r="F1" s="1" t="s">
        <v>6</v>
      </c>
      <c r="G1" s="1" t="s">
        <v>10</v>
      </c>
      <c r="H1" s="62" t="s">
        <v>23</v>
      </c>
      <c r="I1" s="62" t="s">
        <v>24</v>
      </c>
    </row>
    <row r="2" spans="1:9" ht="15">
      <c r="A2" s="9" t="s">
        <v>378</v>
      </c>
      <c r="B2" s="9">
        <v>135</v>
      </c>
      <c r="C2" s="10">
        <v>116</v>
      </c>
      <c r="D2" s="10">
        <v>116</v>
      </c>
      <c r="F2" s="9" t="s">
        <v>378</v>
      </c>
      <c r="G2" s="77">
        <v>135</v>
      </c>
      <c r="H2" s="10">
        <v>116</v>
      </c>
      <c r="I2" s="10">
        <v>116</v>
      </c>
    </row>
    <row r="3" spans="1:9" ht="15">
      <c r="A3" s="9" t="s">
        <v>80</v>
      </c>
      <c r="B3" s="9">
        <v>781</v>
      </c>
      <c r="C3" s="10">
        <v>111</v>
      </c>
      <c r="D3" s="10">
        <v>111</v>
      </c>
      <c r="F3" s="9" t="s">
        <v>80</v>
      </c>
      <c r="G3" s="77">
        <v>3121</v>
      </c>
      <c r="H3" s="77">
        <v>891</v>
      </c>
      <c r="I3" s="77">
        <v>826</v>
      </c>
    </row>
    <row r="4" spans="1:9" ht="15">
      <c r="A4" s="9" t="s">
        <v>80</v>
      </c>
      <c r="B4" s="9">
        <v>1780</v>
      </c>
      <c r="C4" s="10">
        <v>780</v>
      </c>
      <c r="D4" s="10">
        <v>715</v>
      </c>
      <c r="F4" s="8" t="s">
        <v>44</v>
      </c>
      <c r="G4" s="77">
        <v>2271</v>
      </c>
      <c r="H4" s="77">
        <v>880</v>
      </c>
      <c r="I4" s="77">
        <v>1365</v>
      </c>
    </row>
    <row r="5" spans="1:9" ht="15">
      <c r="A5" s="8" t="s">
        <v>44</v>
      </c>
      <c r="B5" s="11" t="s">
        <v>627</v>
      </c>
      <c r="C5" s="10"/>
      <c r="D5" s="10">
        <v>325</v>
      </c>
      <c r="F5" s="9" t="s">
        <v>239</v>
      </c>
      <c r="G5" s="77">
        <v>115</v>
      </c>
      <c r="H5" s="77">
        <v>115</v>
      </c>
      <c r="I5" s="77">
        <v>104</v>
      </c>
    </row>
    <row r="6" spans="1:9" ht="22.5">
      <c r="A6" s="8" t="s">
        <v>44</v>
      </c>
      <c r="B6" s="11" t="s">
        <v>164</v>
      </c>
      <c r="C6" s="10">
        <v>606</v>
      </c>
      <c r="D6" s="10">
        <v>544</v>
      </c>
      <c r="F6" s="9" t="s">
        <v>488</v>
      </c>
      <c r="G6" s="77">
        <v>649</v>
      </c>
      <c r="H6" s="77">
        <v>0</v>
      </c>
      <c r="I6" s="77">
        <v>0</v>
      </c>
    </row>
    <row r="7" spans="1:9" ht="15">
      <c r="A7" s="8" t="s">
        <v>44</v>
      </c>
      <c r="B7" s="11">
        <v>380</v>
      </c>
      <c r="C7" s="10"/>
      <c r="D7" s="10">
        <v>137</v>
      </c>
      <c r="F7" s="14" t="s">
        <v>201</v>
      </c>
      <c r="G7" s="77">
        <v>500</v>
      </c>
      <c r="H7" s="77">
        <v>445</v>
      </c>
      <c r="I7" s="77">
        <v>0</v>
      </c>
    </row>
    <row r="8" spans="1:9" ht="15">
      <c r="A8" s="8" t="s">
        <v>44</v>
      </c>
      <c r="B8" s="12" t="s">
        <v>292</v>
      </c>
      <c r="C8" s="12"/>
      <c r="D8" s="12">
        <v>89</v>
      </c>
      <c r="F8" s="9" t="s">
        <v>96</v>
      </c>
      <c r="G8" s="77">
        <v>7158</v>
      </c>
      <c r="H8" s="77">
        <v>940</v>
      </c>
      <c r="I8" s="77">
        <v>403</v>
      </c>
    </row>
    <row r="9" spans="1:9" ht="33.75">
      <c r="A9" s="9" t="s">
        <v>44</v>
      </c>
      <c r="B9" s="11" t="s">
        <v>432</v>
      </c>
      <c r="C9" s="10">
        <v>274</v>
      </c>
      <c r="D9" s="10">
        <v>270</v>
      </c>
      <c r="F9" s="9" t="s">
        <v>405</v>
      </c>
      <c r="G9" s="77">
        <v>299</v>
      </c>
      <c r="H9" s="77">
        <v>290</v>
      </c>
      <c r="I9" s="77">
        <v>198</v>
      </c>
    </row>
    <row r="10" spans="1:9" ht="78.75">
      <c r="A10" s="9" t="s">
        <v>239</v>
      </c>
      <c r="B10" s="9" t="s">
        <v>240</v>
      </c>
      <c r="C10" s="10">
        <v>115</v>
      </c>
      <c r="D10" s="10">
        <v>104</v>
      </c>
      <c r="F10" s="9" t="s">
        <v>254</v>
      </c>
      <c r="G10" s="77">
        <v>561</v>
      </c>
      <c r="H10" s="77">
        <v>0</v>
      </c>
      <c r="I10" s="77">
        <v>396</v>
      </c>
    </row>
    <row r="11" spans="1:9" ht="15">
      <c r="A11" s="9" t="s">
        <v>96</v>
      </c>
      <c r="B11" s="21">
        <v>3707</v>
      </c>
      <c r="C11" s="24">
        <v>692</v>
      </c>
      <c r="D11" s="22"/>
      <c r="F11" s="9" t="s">
        <v>358</v>
      </c>
      <c r="G11" s="77">
        <v>738</v>
      </c>
      <c r="H11" s="77">
        <v>0</v>
      </c>
      <c r="I11" s="77">
        <v>738</v>
      </c>
    </row>
    <row r="12" spans="1:9" ht="15">
      <c r="A12" s="9" t="s">
        <v>96</v>
      </c>
      <c r="B12" s="9" t="s">
        <v>172</v>
      </c>
      <c r="C12" s="10">
        <v>248</v>
      </c>
      <c r="D12" s="10">
        <v>239</v>
      </c>
      <c r="F12" s="9" t="s">
        <v>215</v>
      </c>
      <c r="G12" s="77">
        <v>650</v>
      </c>
      <c r="H12" s="77">
        <v>0</v>
      </c>
      <c r="I12" s="77">
        <v>0</v>
      </c>
    </row>
    <row r="13" spans="1:9" ht="15">
      <c r="A13" s="9" t="s">
        <v>96</v>
      </c>
      <c r="B13" s="9" t="s">
        <v>182</v>
      </c>
      <c r="C13" s="12"/>
      <c r="D13" s="12"/>
      <c r="F13" s="9" t="s">
        <v>66</v>
      </c>
      <c r="G13" s="77">
        <v>2408</v>
      </c>
      <c r="H13" s="77">
        <v>1632</v>
      </c>
      <c r="I13" s="77">
        <v>1541</v>
      </c>
    </row>
    <row r="14" spans="1:9" ht="22.5">
      <c r="A14" s="9" t="s">
        <v>96</v>
      </c>
      <c r="B14" s="9" t="s">
        <v>615</v>
      </c>
      <c r="C14" s="10">
        <v>0</v>
      </c>
      <c r="D14" s="10">
        <v>0</v>
      </c>
      <c r="F14" s="9" t="s">
        <v>122</v>
      </c>
      <c r="G14" s="77">
        <v>17323</v>
      </c>
      <c r="H14" s="77">
        <v>13099</v>
      </c>
      <c r="I14" s="77">
        <v>9424</v>
      </c>
    </row>
    <row r="15" spans="1:9" ht="22.5">
      <c r="A15" s="9" t="s">
        <v>96</v>
      </c>
      <c r="B15" s="9">
        <v>1053</v>
      </c>
      <c r="C15" s="10"/>
      <c r="D15" s="10">
        <v>164</v>
      </c>
      <c r="F15" s="9" t="s">
        <v>319</v>
      </c>
      <c r="G15" s="77">
        <v>108</v>
      </c>
      <c r="H15" s="77">
        <v>0</v>
      </c>
      <c r="I15" s="77">
        <v>0</v>
      </c>
    </row>
    <row r="16" spans="1:9" ht="22.5">
      <c r="A16" s="9" t="s">
        <v>405</v>
      </c>
      <c r="B16" s="11" t="s">
        <v>406</v>
      </c>
      <c r="C16" s="10">
        <v>290</v>
      </c>
      <c r="D16" s="10">
        <v>198</v>
      </c>
      <c r="F16" s="8" t="s">
        <v>305</v>
      </c>
      <c r="G16" s="77">
        <v>5955</v>
      </c>
      <c r="H16" s="77">
        <v>3236</v>
      </c>
      <c r="I16" s="77">
        <v>2426</v>
      </c>
    </row>
    <row r="17" spans="1:4" ht="15">
      <c r="A17" s="9" t="s">
        <v>254</v>
      </c>
      <c r="B17" s="9">
        <v>361</v>
      </c>
      <c r="C17" s="10"/>
      <c r="D17" s="10">
        <v>360</v>
      </c>
    </row>
    <row r="18" spans="1:4" ht="15">
      <c r="A18" s="9" t="s">
        <v>254</v>
      </c>
      <c r="B18" s="9">
        <v>200</v>
      </c>
      <c r="C18" s="10"/>
      <c r="D18" s="10">
        <v>36</v>
      </c>
    </row>
    <row r="19" spans="1:4" ht="15">
      <c r="A19" s="9" t="s">
        <v>358</v>
      </c>
      <c r="B19" s="9">
        <v>738</v>
      </c>
      <c r="C19" s="10"/>
      <c r="D19" s="12">
        <v>738</v>
      </c>
    </row>
    <row r="20" spans="1:4" ht="33.75">
      <c r="A20" s="9" t="s">
        <v>66</v>
      </c>
      <c r="B20" s="9" t="s">
        <v>629</v>
      </c>
      <c r="C20" s="12"/>
      <c r="D20" s="12">
        <v>201</v>
      </c>
    </row>
    <row r="21" spans="1:4" ht="15">
      <c r="A21" s="9" t="s">
        <v>66</v>
      </c>
      <c r="B21" s="9" t="s">
        <v>108</v>
      </c>
      <c r="C21" s="12"/>
      <c r="D21" s="12">
        <v>331</v>
      </c>
    </row>
    <row r="22" spans="1:4" ht="15">
      <c r="A22" s="9" t="s">
        <v>66</v>
      </c>
      <c r="B22" s="9" t="s">
        <v>152</v>
      </c>
      <c r="C22" s="10">
        <v>766</v>
      </c>
      <c r="D22" s="10">
        <v>483</v>
      </c>
    </row>
    <row r="23" spans="1:4" ht="15">
      <c r="A23" s="9" t="s">
        <v>66</v>
      </c>
      <c r="B23" s="9">
        <v>227</v>
      </c>
      <c r="C23" s="10">
        <v>227</v>
      </c>
      <c r="D23" s="10">
        <v>193</v>
      </c>
    </row>
    <row r="24" spans="1:4" ht="22.5">
      <c r="A24" s="9" t="s">
        <v>66</v>
      </c>
      <c r="B24" s="9" t="s">
        <v>508</v>
      </c>
      <c r="C24" s="10">
        <v>160</v>
      </c>
      <c r="D24" s="10">
        <v>148</v>
      </c>
    </row>
    <row r="25" spans="1:4" ht="15">
      <c r="A25" s="14" t="s">
        <v>66</v>
      </c>
      <c r="B25" s="14">
        <v>163</v>
      </c>
      <c r="C25" s="12">
        <v>163</v>
      </c>
      <c r="D25" s="12"/>
    </row>
    <row r="26" spans="1:4" ht="15">
      <c r="A26" s="31" t="s">
        <v>66</v>
      </c>
      <c r="B26" s="68">
        <v>316</v>
      </c>
      <c r="C26" s="76">
        <v>316</v>
      </c>
      <c r="D26" s="12"/>
    </row>
    <row r="27" spans="1:4" ht="15">
      <c r="A27" s="9" t="s">
        <v>66</v>
      </c>
      <c r="B27" s="9">
        <v>185</v>
      </c>
      <c r="C27" s="12"/>
      <c r="D27" s="12">
        <v>185</v>
      </c>
    </row>
    <row r="28" spans="1:4" ht="22.5">
      <c r="A28" s="9" t="s">
        <v>122</v>
      </c>
      <c r="B28" s="9" t="s">
        <v>123</v>
      </c>
      <c r="C28" s="10"/>
      <c r="D28" s="10">
        <v>968</v>
      </c>
    </row>
    <row r="29" spans="1:4" ht="22.5">
      <c r="A29" s="9" t="s">
        <v>122</v>
      </c>
      <c r="B29" s="9" t="s">
        <v>139</v>
      </c>
      <c r="C29" s="12">
        <v>272</v>
      </c>
      <c r="D29" s="12">
        <v>254</v>
      </c>
    </row>
    <row r="30" spans="1:4" ht="22.5">
      <c r="A30" s="9" t="s">
        <v>122</v>
      </c>
      <c r="B30" s="9">
        <v>747</v>
      </c>
      <c r="C30" s="10">
        <v>747</v>
      </c>
      <c r="D30" s="10">
        <v>704</v>
      </c>
    </row>
    <row r="31" spans="1:4" ht="157.5">
      <c r="A31" s="9" t="s">
        <v>122</v>
      </c>
      <c r="B31" s="9" t="s">
        <v>335</v>
      </c>
      <c r="C31" s="12">
        <v>420</v>
      </c>
      <c r="D31" s="12">
        <v>389</v>
      </c>
    </row>
    <row r="32" spans="1:4" ht="22.5">
      <c r="A32" s="9" t="s">
        <v>122</v>
      </c>
      <c r="B32" s="9" t="s">
        <v>455</v>
      </c>
      <c r="C32" s="10">
        <v>440</v>
      </c>
      <c r="D32" s="10">
        <v>416</v>
      </c>
    </row>
    <row r="33" spans="1:4" ht="22.5">
      <c r="A33" s="9" t="s">
        <v>122</v>
      </c>
      <c r="B33" s="9">
        <v>1033</v>
      </c>
      <c r="C33" s="45">
        <v>1033</v>
      </c>
      <c r="D33" s="45">
        <v>959</v>
      </c>
    </row>
    <row r="34" spans="1:4" ht="22.5">
      <c r="A34" s="9" t="s">
        <v>122</v>
      </c>
      <c r="B34" s="14" t="s">
        <v>518</v>
      </c>
      <c r="C34" s="10"/>
      <c r="D34" s="10">
        <v>259</v>
      </c>
    </row>
    <row r="35" spans="1:4" ht="22.5">
      <c r="A35" s="9" t="s">
        <v>122</v>
      </c>
      <c r="B35" s="9">
        <v>238</v>
      </c>
      <c r="C35" s="10">
        <v>187</v>
      </c>
      <c r="D35" s="10">
        <v>88</v>
      </c>
    </row>
    <row r="36" spans="1:4" ht="22.5">
      <c r="A36" s="9" t="s">
        <v>122</v>
      </c>
      <c r="B36" s="9">
        <v>10404</v>
      </c>
      <c r="C36" s="12">
        <v>10000</v>
      </c>
      <c r="D36" s="10">
        <v>5387</v>
      </c>
    </row>
    <row r="37" spans="1:4" ht="15">
      <c r="A37" s="8" t="s">
        <v>305</v>
      </c>
      <c r="B37" s="9" t="s">
        <v>306</v>
      </c>
      <c r="C37" s="10">
        <v>335</v>
      </c>
      <c r="D37" s="10">
        <v>301</v>
      </c>
    </row>
    <row r="38" spans="1:4" ht="15">
      <c r="A38" s="9" t="s">
        <v>305</v>
      </c>
      <c r="B38" s="9" t="s">
        <v>368</v>
      </c>
      <c r="C38" s="12">
        <v>2516</v>
      </c>
      <c r="D38" s="12">
        <v>1825</v>
      </c>
    </row>
    <row r="39" spans="1:4" ht="15">
      <c r="A39" s="9" t="s">
        <v>305</v>
      </c>
      <c r="B39" s="9" t="s">
        <v>465</v>
      </c>
      <c r="C39" s="10">
        <v>385</v>
      </c>
      <c r="D39" s="10">
        <v>300</v>
      </c>
    </row>
  </sheetData>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election activeCell="G25" sqref="G25"/>
    </sheetView>
  </sheetViews>
  <sheetFormatPr defaultColWidth="9.140625" defaultRowHeight="15"/>
  <cols>
    <col min="1" max="1" width="9.140625" style="7" customWidth="1"/>
    <col min="2" max="3" width="9.140625" style="78" customWidth="1"/>
  </cols>
  <sheetData>
    <row r="1" spans="1:4" ht="15">
      <c r="A1" s="1" t="s">
        <v>0</v>
      </c>
      <c r="B1" s="79" t="s">
        <v>32</v>
      </c>
      <c r="C1" s="78" t="s">
        <v>649</v>
      </c>
      <c r="D1" t="s">
        <v>650</v>
      </c>
    </row>
    <row r="2" spans="1:4" ht="15">
      <c r="A2" s="20" t="s">
        <v>524</v>
      </c>
      <c r="B2" s="79">
        <v>0.03619047619047619</v>
      </c>
      <c r="C2" s="78">
        <f>SUM(B2:B21)/20</f>
        <v>2.7398233321425387</v>
      </c>
      <c r="D2" s="78">
        <f>MEDIAN(B2:B21)</f>
        <v>1.9866666666666666</v>
      </c>
    </row>
    <row r="3" spans="1:4" ht="15">
      <c r="A3" s="9" t="s">
        <v>341</v>
      </c>
      <c r="B3" s="79">
        <v>0.19930244145490783</v>
      </c>
      <c r="C3" s="78">
        <v>2.7398233321425387</v>
      </c>
      <c r="D3" s="78">
        <v>1.9866666666666666</v>
      </c>
    </row>
    <row r="4" spans="1:4" ht="15">
      <c r="A4" s="20" t="s">
        <v>503</v>
      </c>
      <c r="B4" s="79">
        <v>0.21705017085368175</v>
      </c>
      <c r="C4" s="78">
        <v>2.7398233321425387</v>
      </c>
      <c r="D4" s="78">
        <v>1.9866666666666666</v>
      </c>
    </row>
    <row r="5" spans="1:4" ht="15">
      <c r="A5" s="9" t="s">
        <v>648</v>
      </c>
      <c r="B5" s="79">
        <v>0.37305699481865284</v>
      </c>
      <c r="C5" s="78">
        <v>2.7398233321425387</v>
      </c>
      <c r="D5" s="78">
        <v>1.9866666666666666</v>
      </c>
    </row>
    <row r="6" spans="1:4" ht="15">
      <c r="A6" s="9" t="s">
        <v>248</v>
      </c>
      <c r="B6" s="79">
        <v>0.5898692810457516</v>
      </c>
      <c r="C6" s="78">
        <v>2.7398233321425387</v>
      </c>
      <c r="D6" s="78">
        <v>1.9866666666666666</v>
      </c>
    </row>
    <row r="7" spans="1:4" ht="15">
      <c r="A7" s="46" t="s">
        <v>515</v>
      </c>
      <c r="B7" s="79">
        <v>0.6495098039215687</v>
      </c>
      <c r="C7" s="78">
        <v>2.7398233321425387</v>
      </c>
      <c r="D7" s="78">
        <v>1.9866666666666666</v>
      </c>
    </row>
    <row r="8" spans="1:4" ht="15">
      <c r="A8" s="9" t="s">
        <v>593</v>
      </c>
      <c r="B8" s="79">
        <v>0.6955128205128205</v>
      </c>
      <c r="C8" s="78">
        <v>2.7398233321425387</v>
      </c>
      <c r="D8" s="78">
        <v>1.9866666666666666</v>
      </c>
    </row>
    <row r="9" spans="1:4" ht="15">
      <c r="A9" s="9" t="s">
        <v>449</v>
      </c>
      <c r="B9" s="79">
        <v>0.8863636363636364</v>
      </c>
      <c r="C9" s="78">
        <v>2.7398233321425387</v>
      </c>
      <c r="D9" s="78">
        <v>1.9866666666666666</v>
      </c>
    </row>
    <row r="10" spans="1:4" ht="15">
      <c r="A10" s="8" t="s">
        <v>40</v>
      </c>
      <c r="B10" s="79">
        <v>1.1092323300642544</v>
      </c>
      <c r="C10" s="78">
        <v>2.7398233321425387</v>
      </c>
      <c r="D10" s="78">
        <v>1.9866666666666666</v>
      </c>
    </row>
    <row r="11" spans="1:4" ht="15">
      <c r="A11" s="9" t="s">
        <v>167</v>
      </c>
      <c r="B11" s="79">
        <v>1.6533333333333333</v>
      </c>
      <c r="C11" s="78">
        <v>2.7398233321425387</v>
      </c>
      <c r="D11" s="78">
        <v>1.9866666666666666</v>
      </c>
    </row>
    <row r="12" spans="1:4" ht="15">
      <c r="A12" s="9" t="s">
        <v>373</v>
      </c>
      <c r="B12" s="79">
        <v>2.32</v>
      </c>
      <c r="C12" s="78">
        <v>2.7398233321425387</v>
      </c>
      <c r="D12" s="78">
        <v>1.9866666666666666</v>
      </c>
    </row>
    <row r="13" spans="1:4" ht="15">
      <c r="A13" s="9" t="s">
        <v>469</v>
      </c>
      <c r="B13" s="79">
        <v>2.6</v>
      </c>
      <c r="C13" s="78">
        <v>2.7398233321425387</v>
      </c>
      <c r="D13" s="78">
        <v>1.9866666666666666</v>
      </c>
    </row>
    <row r="14" spans="1:4" ht="15">
      <c r="A14" s="20" t="s">
        <v>149</v>
      </c>
      <c r="B14" s="79">
        <v>2.9053030303030303</v>
      </c>
      <c r="C14" s="78">
        <v>2.7398233321425387</v>
      </c>
      <c r="D14" s="78">
        <v>1.9866666666666666</v>
      </c>
    </row>
    <row r="15" spans="1:4" ht="15">
      <c r="A15" s="8" t="s">
        <v>299</v>
      </c>
      <c r="B15" s="79">
        <v>3.0506993006993004</v>
      </c>
      <c r="C15" s="78">
        <v>2.7398233321425387</v>
      </c>
      <c r="D15" s="78">
        <v>1.9866666666666666</v>
      </c>
    </row>
    <row r="16" spans="1:4" ht="15">
      <c r="A16" s="9" t="s">
        <v>279</v>
      </c>
      <c r="B16" s="79">
        <v>3.32</v>
      </c>
      <c r="C16" s="78">
        <v>2.7398233321425387</v>
      </c>
      <c r="D16" s="78">
        <v>1.9866666666666666</v>
      </c>
    </row>
    <row r="17" spans="1:4" ht="15">
      <c r="A17" s="9" t="s">
        <v>133</v>
      </c>
      <c r="B17" s="79">
        <v>4.0189125295508275</v>
      </c>
      <c r="C17" s="78">
        <v>2.7398233321425387</v>
      </c>
      <c r="D17" s="78">
        <v>1.9866666666666666</v>
      </c>
    </row>
    <row r="18" spans="1:4" ht="15">
      <c r="A18" s="9" t="s">
        <v>91</v>
      </c>
      <c r="B18" s="79">
        <v>4.346733668341709</v>
      </c>
      <c r="C18" s="78">
        <v>2.7398233321425387</v>
      </c>
      <c r="D18" s="78">
        <v>1.9866666666666666</v>
      </c>
    </row>
    <row r="19" spans="1:4" ht="15">
      <c r="A19" s="9" t="s">
        <v>495</v>
      </c>
      <c r="B19" s="79">
        <v>6</v>
      </c>
      <c r="C19" s="78">
        <v>2.7398233321425387</v>
      </c>
      <c r="D19" s="78">
        <v>1.9866666666666666</v>
      </c>
    </row>
    <row r="20" spans="1:4" ht="15">
      <c r="A20" s="31" t="s">
        <v>158</v>
      </c>
      <c r="B20" s="79">
        <v>7.214285714285714</v>
      </c>
      <c r="C20" s="78">
        <v>2.7398233321425387</v>
      </c>
      <c r="D20" s="78">
        <v>1.9866666666666666</v>
      </c>
    </row>
    <row r="21" spans="1:4" ht="15">
      <c r="A21" s="20" t="s">
        <v>390</v>
      </c>
      <c r="B21" s="79">
        <v>12.61111111111111</v>
      </c>
      <c r="C21" s="78">
        <v>2.7398233321425387</v>
      </c>
      <c r="D21" s="78">
        <v>1.9866666666666666</v>
      </c>
    </row>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Powers</dc:creator>
  <cp:keywords/>
  <dc:description/>
  <cp:lastModifiedBy>Natasha Powers</cp:lastModifiedBy>
  <dcterms:created xsi:type="dcterms:W3CDTF">2015-03-26T07:34:23Z</dcterms:created>
  <dcterms:modified xsi:type="dcterms:W3CDTF">2015-05-28T11:51:00Z</dcterms:modified>
  <cp:category/>
  <cp:version/>
  <cp:contentType/>
  <cp:contentStatus/>
</cp:coreProperties>
</file>